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rtaŁydka\Desktop\"/>
    </mc:Choice>
  </mc:AlternateContent>
  <xr:revisionPtr revIDLastSave="0" documentId="13_ncr:1_{490981BE-6BEB-42C5-AFE1-33F6DDFE3C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jedynek 1" sheetId="20" r:id="rId1"/>
    <sheet name="Pojedynek 2" sheetId="19" r:id="rId2"/>
    <sheet name="Pojedynek 3" sheetId="15" r:id="rId3"/>
    <sheet name="Pojedynek 4" sheetId="14" r:id="rId4"/>
    <sheet name="Pojedynek 5" sheetId="11" r:id="rId5"/>
    <sheet name="Indywidualnie" sheetId="21" r:id="rId6"/>
    <sheet name="MVP" sheetId="8" r:id="rId7"/>
    <sheet name="Karta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T/79eEFsj3JOD6us/n7O0gDe5LK53b5/zIHt7FI+YHQ="/>
    </ext>
  </extLst>
</workbook>
</file>

<file path=xl/calcChain.xml><?xml version="1.0" encoding="utf-8"?>
<calcChain xmlns="http://schemas.openxmlformats.org/spreadsheetml/2006/main">
  <c r="I6" i="21" l="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" i="21"/>
  <c r="I4" i="21"/>
  <c r="I5" i="21"/>
  <c r="I2" i="21"/>
  <c r="J29" i="21"/>
  <c r="J28" i="21"/>
  <c r="J27" i="21"/>
  <c r="J26" i="21"/>
  <c r="K26" i="21" s="1"/>
  <c r="J25" i="21"/>
  <c r="J24" i="21"/>
  <c r="J23" i="21"/>
  <c r="J22" i="21"/>
  <c r="J21" i="21"/>
  <c r="J20" i="21"/>
  <c r="J19" i="21"/>
  <c r="J18" i="21"/>
  <c r="J17" i="21"/>
  <c r="J16" i="21"/>
  <c r="K16" i="21" s="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J2" i="21"/>
  <c r="K4" i="21" l="1"/>
  <c r="K23" i="21"/>
  <c r="K27" i="21"/>
  <c r="K14" i="21"/>
  <c r="K22" i="21"/>
  <c r="K2" i="21"/>
  <c r="K20" i="21"/>
  <c r="K5" i="21"/>
  <c r="K19" i="21"/>
  <c r="K8" i="21"/>
  <c r="K15" i="21"/>
  <c r="K3" i="21"/>
  <c r="K11" i="21"/>
  <c r="K13" i="21"/>
  <c r="K10" i="21"/>
  <c r="K6" i="21"/>
  <c r="K7" i="21"/>
  <c r="K21" i="21"/>
  <c r="K28" i="21"/>
  <c r="K9" i="21"/>
  <c r="K29" i="21"/>
  <c r="K17" i="21"/>
  <c r="K24" i="21"/>
  <c r="K12" i="21"/>
  <c r="K18" i="21"/>
  <c r="K25" i="21"/>
  <c r="G19" i="11"/>
  <c r="F19" i="11" s="1"/>
  <c r="D19" i="11"/>
  <c r="E19" i="11" s="1"/>
  <c r="G10" i="11"/>
  <c r="F10" i="11" s="1"/>
  <c r="D10" i="11"/>
  <c r="E10" i="11" s="1"/>
  <c r="G19" i="14"/>
  <c r="F19" i="14" s="1"/>
  <c r="D19" i="14"/>
  <c r="E19" i="14" s="1"/>
  <c r="D10" i="14"/>
  <c r="E10" i="14" s="1"/>
  <c r="G10" i="14"/>
  <c r="F10" i="14" s="1"/>
  <c r="D19" i="15"/>
  <c r="E19" i="15" s="1"/>
  <c r="G19" i="15"/>
  <c r="F19" i="15" s="1"/>
  <c r="D10" i="15"/>
  <c r="E10" i="15" s="1"/>
  <c r="G10" i="15"/>
  <c r="F10" i="15" s="1"/>
  <c r="D10" i="19"/>
  <c r="D10" i="20"/>
  <c r="E10" i="20" s="1"/>
  <c r="D19" i="20"/>
  <c r="E19" i="20" s="1"/>
  <c r="G19" i="20"/>
  <c r="F19" i="20" s="1"/>
  <c r="G19" i="19"/>
  <c r="D19" i="19"/>
  <c r="E19" i="19" s="1"/>
  <c r="G10" i="19"/>
  <c r="F10" i="19" s="1"/>
  <c r="G10" i="20"/>
  <c r="F10" i="20" s="1"/>
  <c r="J2" i="8"/>
  <c r="K2" i="8"/>
  <c r="J3" i="8"/>
  <c r="K3" i="8"/>
  <c r="J4" i="8"/>
  <c r="K4" i="8"/>
  <c r="J5" i="8"/>
  <c r="K5" i="8"/>
  <c r="J6" i="8"/>
  <c r="K6" i="8"/>
  <c r="J7" i="8"/>
  <c r="K7" i="8"/>
  <c r="J8" i="8"/>
  <c r="K8" i="8"/>
  <c r="H28" i="20"/>
  <c r="G28" i="20"/>
  <c r="F28" i="20" s="1"/>
  <c r="D28" i="20"/>
  <c r="C28" i="20"/>
  <c r="E28" i="20" s="1"/>
  <c r="H28" i="19"/>
  <c r="G28" i="19"/>
  <c r="F28" i="19"/>
  <c r="D28" i="19"/>
  <c r="C28" i="19"/>
  <c r="E28" i="19" s="1"/>
  <c r="H28" i="15"/>
  <c r="F28" i="15"/>
  <c r="C28" i="15"/>
  <c r="E28" i="15" s="1"/>
  <c r="H28" i="14"/>
  <c r="F28" i="14"/>
  <c r="C28" i="14"/>
  <c r="E28" i="14" s="1"/>
  <c r="H28" i="11"/>
  <c r="F28" i="11" s="1"/>
  <c r="G28" i="11"/>
  <c r="D28" i="11"/>
  <c r="C28" i="11"/>
  <c r="E28" i="11" s="1"/>
  <c r="H28" i="9"/>
  <c r="G28" i="9"/>
  <c r="F28" i="9"/>
  <c r="E28" i="9"/>
  <c r="D28" i="9"/>
  <c r="C28" i="9"/>
  <c r="L2" i="8" l="1"/>
  <c r="L8" i="8"/>
  <c r="L3" i="8"/>
  <c r="L6" i="8"/>
  <c r="L4" i="8"/>
  <c r="L5" i="8"/>
  <c r="L7" i="8"/>
  <c r="F19" i="19" l="1"/>
  <c r="E10" i="19"/>
</calcChain>
</file>

<file path=xl/sharedStrings.xml><?xml version="1.0" encoding="utf-8"?>
<sst xmlns="http://schemas.openxmlformats.org/spreadsheetml/2006/main" count="488" uniqueCount="70">
  <si>
    <t>Drużynowe Mistrzostwa Polski PZK SBS 2023/2024 -  II LIGA                                                           Data: 21-04-2023 Play-off</t>
  </si>
  <si>
    <t>Gra 1</t>
  </si>
  <si>
    <t>Nazwa drużyny</t>
  </si>
  <si>
    <t>Nr toru</t>
  </si>
  <si>
    <t>Nazwa drużyny przeciwnej</t>
  </si>
  <si>
    <t>Nr lic</t>
  </si>
  <si>
    <t>Imię i Nazwisko</t>
  </si>
  <si>
    <t>Hdcp</t>
  </si>
  <si>
    <t>Gra</t>
  </si>
  <si>
    <t>Gra + H</t>
  </si>
  <si>
    <t>Nr Lic</t>
  </si>
  <si>
    <t>TOTAL</t>
  </si>
  <si>
    <t>PUNKTY</t>
  </si>
  <si>
    <t>Gra 2</t>
  </si>
  <si>
    <t>Gra 3</t>
  </si>
  <si>
    <t>Rezultat końcowy</t>
  </si>
  <si>
    <t>Pkt</t>
  </si>
  <si>
    <t>Roger Grubecki</t>
  </si>
  <si>
    <t>Artur Kokornaczyk</t>
  </si>
  <si>
    <t>Grzegorz Szatkowski</t>
  </si>
  <si>
    <t>Zorza Namysłów</t>
  </si>
  <si>
    <t>Igor Węgrzyn</t>
  </si>
  <si>
    <t>Łukasz Pabiniak</t>
  </si>
  <si>
    <t>Artur Wychowałek</t>
  </si>
  <si>
    <t>Patryk Pabiniak</t>
  </si>
  <si>
    <t>Michał Dąbrowski</t>
  </si>
  <si>
    <t>Igor</t>
  </si>
  <si>
    <t>Węgrzyn</t>
  </si>
  <si>
    <t>Drużynowe Mistrzostwa Polski PZK SBS 2023/2024 -  I LIGA                                                           Data: 21-04-2023 Play-off</t>
  </si>
  <si>
    <t>Diverse Bowling Team 2</t>
  </si>
  <si>
    <t>Kuźnia Rybnik</t>
  </si>
  <si>
    <t>Masters Lublin</t>
  </si>
  <si>
    <t>Bowlers ZG</t>
  </si>
  <si>
    <t>WKB 2</t>
  </si>
  <si>
    <t>Patryk</t>
  </si>
  <si>
    <t>Czarnecki</t>
  </si>
  <si>
    <t>Mikołaj</t>
  </si>
  <si>
    <t>Silletti</t>
  </si>
  <si>
    <t>Alessandro</t>
  </si>
  <si>
    <t>Pabiniak</t>
  </si>
  <si>
    <t>Aleks</t>
  </si>
  <si>
    <t>Janicki</t>
  </si>
  <si>
    <t>Tomasz</t>
  </si>
  <si>
    <t>Polanisz</t>
  </si>
  <si>
    <t>Emil</t>
  </si>
  <si>
    <t>Jarosław Czuła</t>
  </si>
  <si>
    <t>Sylwester Grajkowski</t>
  </si>
  <si>
    <t>Andrzej Linke</t>
  </si>
  <si>
    <t>Jan Hończak</t>
  </si>
  <si>
    <t>Michał Walor</t>
  </si>
  <si>
    <t>Sebastian Gutkowski</t>
  </si>
  <si>
    <t>Mateusz Maślanka</t>
  </si>
  <si>
    <t>Rafał Grajkowski</t>
  </si>
  <si>
    <t>Piotr Kaczanowski</t>
  </si>
  <si>
    <t>Sebastian Matura</t>
  </si>
  <si>
    <t>Witold Czarnecki</t>
  </si>
  <si>
    <t>Anna Goss</t>
  </si>
  <si>
    <t>Mariusz Sońta</t>
  </si>
  <si>
    <t>Tomasz Zarek</t>
  </si>
  <si>
    <t>Dariusz Dłużniewski</t>
  </si>
  <si>
    <t>Grzegorz Szczesny</t>
  </si>
  <si>
    <t>Bowlers Zg</t>
  </si>
  <si>
    <t>Alex Pabiniak</t>
  </si>
  <si>
    <t>Grzegorz Szczęscy</t>
  </si>
  <si>
    <t>Grzegorz Szczęsny</t>
  </si>
  <si>
    <t>Panthers Wrocław</t>
  </si>
  <si>
    <t>Mikołaj Czarnecki</t>
  </si>
  <si>
    <t>Alessandro Silletti</t>
  </si>
  <si>
    <t>Emil Polanisz</t>
  </si>
  <si>
    <t>Tomasz Janicki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</si>
</sst>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D7F2-D53E-4933-9F81-C65FA5746FD3}">
  <sheetPr>
    <pageSetUpPr fitToPage="1"/>
  </sheetPr>
  <dimension ref="A1:J1000"/>
  <sheetViews>
    <sheetView tabSelected="1" zoomScale="90" zoomScaleNormal="90" workbookViewId="0">
      <selection activeCell="O16" sqref="O16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28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29</v>
      </c>
      <c r="B4" s="17"/>
      <c r="C4" s="17"/>
      <c r="D4" s="18"/>
      <c r="E4" s="3">
        <v>1</v>
      </c>
      <c r="F4" s="3">
        <v>2</v>
      </c>
      <c r="G4" s="16" t="s">
        <v>30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52</v>
      </c>
      <c r="C6" s="3"/>
      <c r="D6" s="3">
        <v>190</v>
      </c>
      <c r="E6" s="3"/>
      <c r="F6" s="3"/>
      <c r="G6" s="3">
        <v>162</v>
      </c>
      <c r="H6" s="3"/>
      <c r="I6" s="4" t="s">
        <v>51</v>
      </c>
      <c r="J6" s="4"/>
    </row>
    <row r="7" spans="1:10" ht="14.25" customHeight="1" x14ac:dyDescent="0.3">
      <c r="A7" s="4"/>
      <c r="B7" s="4" t="s">
        <v>46</v>
      </c>
      <c r="C7" s="3"/>
      <c r="D7" s="3">
        <v>193</v>
      </c>
      <c r="E7" s="3"/>
      <c r="F7" s="3"/>
      <c r="G7" s="3">
        <v>187</v>
      </c>
      <c r="H7" s="3"/>
      <c r="I7" s="4" t="s">
        <v>45</v>
      </c>
      <c r="J7" s="4"/>
    </row>
    <row r="8" spans="1:10" ht="14.25" customHeight="1" x14ac:dyDescent="0.3">
      <c r="A8" s="4"/>
      <c r="B8" s="4" t="s">
        <v>48</v>
      </c>
      <c r="C8" s="3"/>
      <c r="D8" s="3">
        <v>196</v>
      </c>
      <c r="E8" s="3"/>
      <c r="F8" s="3"/>
      <c r="G8" s="3">
        <v>198</v>
      </c>
      <c r="H8" s="3"/>
      <c r="I8" s="4" t="s">
        <v>47</v>
      </c>
      <c r="J8" s="4"/>
    </row>
    <row r="9" spans="1:10" ht="14.25" customHeight="1" x14ac:dyDescent="0.3">
      <c r="A9" s="4"/>
      <c r="B9" s="5" t="s">
        <v>50</v>
      </c>
      <c r="C9" s="3"/>
      <c r="D9" s="3">
        <v>130</v>
      </c>
      <c r="F9" s="3"/>
      <c r="G9" s="3">
        <v>197</v>
      </c>
      <c r="H9" s="3"/>
      <c r="I9" s="4" t="s">
        <v>49</v>
      </c>
      <c r="J9" s="4"/>
    </row>
    <row r="10" spans="1:10" ht="14.25" customHeight="1" thickBot="1" x14ac:dyDescent="0.35">
      <c r="B10" s="1"/>
      <c r="C10" s="3"/>
      <c r="D10" s="3">
        <f>D6+D7+D8+D9</f>
        <v>709</v>
      </c>
      <c r="E10" s="6">
        <f>D10+C10</f>
        <v>709</v>
      </c>
      <c r="F10" s="6">
        <f>G10+H10</f>
        <v>784</v>
      </c>
      <c r="G10" s="7">
        <f>SUM(G6:G9)</f>
        <v>744</v>
      </c>
      <c r="H10" s="3">
        <v>40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/>
      <c r="B13" s="17"/>
      <c r="C13" s="17"/>
      <c r="D13" s="18"/>
      <c r="E13" s="3"/>
      <c r="F13" s="3"/>
      <c r="G13" s="16"/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52</v>
      </c>
      <c r="C15" s="3"/>
      <c r="D15" s="3">
        <v>201</v>
      </c>
      <c r="E15" s="3"/>
      <c r="F15" s="3"/>
      <c r="G15" s="3">
        <v>180</v>
      </c>
      <c r="H15" s="3"/>
      <c r="I15" s="4" t="s">
        <v>51</v>
      </c>
      <c r="J15" s="4"/>
    </row>
    <row r="16" spans="1:10" ht="14.25" customHeight="1" x14ac:dyDescent="0.3">
      <c r="A16" s="4"/>
      <c r="B16" s="5" t="s">
        <v>50</v>
      </c>
      <c r="C16" s="3"/>
      <c r="D16" s="3">
        <v>149</v>
      </c>
      <c r="E16" s="3"/>
      <c r="F16" s="3"/>
      <c r="G16" s="3">
        <v>184</v>
      </c>
      <c r="H16" s="3"/>
      <c r="I16" s="4" t="s">
        <v>45</v>
      </c>
      <c r="J16" s="4"/>
    </row>
    <row r="17" spans="1:10" ht="14.25" customHeight="1" x14ac:dyDescent="0.3">
      <c r="A17" s="4"/>
      <c r="B17" s="4" t="s">
        <v>46</v>
      </c>
      <c r="C17" s="3"/>
      <c r="D17" s="3">
        <v>178</v>
      </c>
      <c r="E17" s="3"/>
      <c r="F17" s="3"/>
      <c r="G17" s="3">
        <v>149</v>
      </c>
      <c r="H17" s="3"/>
      <c r="I17" s="4" t="s">
        <v>47</v>
      </c>
      <c r="J17" s="4"/>
    </row>
    <row r="18" spans="1:10" ht="14.25" customHeight="1" x14ac:dyDescent="0.3">
      <c r="A18" s="4"/>
      <c r="B18" s="4" t="s">
        <v>48</v>
      </c>
      <c r="C18" s="3"/>
      <c r="D18" s="3">
        <v>175</v>
      </c>
      <c r="E18" s="3"/>
      <c r="F18" s="3"/>
      <c r="G18" s="3">
        <v>192</v>
      </c>
      <c r="H18" s="3"/>
      <c r="I18" s="4" t="s">
        <v>49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703</v>
      </c>
      <c r="E19" s="6">
        <f>D19+C19</f>
        <v>703</v>
      </c>
      <c r="F19" s="6">
        <f>G19+H19</f>
        <v>745</v>
      </c>
      <c r="G19" s="3">
        <f>SUM(G15:G18)</f>
        <v>705</v>
      </c>
      <c r="H19" s="3">
        <v>40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0</v>
      </c>
      <c r="F20" s="8">
        <v>1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29</v>
      </c>
      <c r="B32" s="17"/>
      <c r="C32" s="17"/>
      <c r="D32" s="18"/>
      <c r="E32" s="8">
        <v>0</v>
      </c>
      <c r="F32" s="8">
        <v>2</v>
      </c>
      <c r="G32" s="16" t="s">
        <v>30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A728-68FA-4199-A5A4-74FD4E76B91A}">
  <sheetPr>
    <pageSetUpPr fitToPage="1"/>
  </sheetPr>
  <dimension ref="A1:J1000"/>
  <sheetViews>
    <sheetView zoomScale="90" zoomScaleNormal="90" workbookViewId="0">
      <selection activeCell="O16" sqref="O16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28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32</v>
      </c>
      <c r="B4" s="17"/>
      <c r="C4" s="17"/>
      <c r="D4" s="18"/>
      <c r="E4" s="3"/>
      <c r="F4" s="3"/>
      <c r="G4" s="16" t="s">
        <v>33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17</v>
      </c>
      <c r="C6" s="3"/>
      <c r="D6" s="3">
        <v>234</v>
      </c>
      <c r="E6" s="3"/>
      <c r="F6" s="3"/>
      <c r="G6" s="3">
        <v>129</v>
      </c>
      <c r="H6" s="3">
        <v>8</v>
      </c>
      <c r="I6" s="4" t="s">
        <v>56</v>
      </c>
      <c r="J6" s="4"/>
    </row>
    <row r="7" spans="1:10" ht="14.25" customHeight="1" x14ac:dyDescent="0.3">
      <c r="A7" s="4"/>
      <c r="B7" s="4" t="s">
        <v>18</v>
      </c>
      <c r="C7" s="3"/>
      <c r="D7" s="3">
        <v>206</v>
      </c>
      <c r="E7" s="3"/>
      <c r="F7" s="3"/>
      <c r="G7" s="3">
        <v>173</v>
      </c>
      <c r="H7" s="3"/>
      <c r="I7" s="4" t="s">
        <v>53</v>
      </c>
      <c r="J7" s="4"/>
    </row>
    <row r="8" spans="1:10" ht="14.25" customHeight="1" x14ac:dyDescent="0.3">
      <c r="A8" s="4"/>
      <c r="B8" s="4" t="s">
        <v>23</v>
      </c>
      <c r="C8" s="3"/>
      <c r="D8" s="3">
        <v>175</v>
      </c>
      <c r="E8" s="3"/>
      <c r="F8" s="3"/>
      <c r="G8" s="3">
        <v>165</v>
      </c>
      <c r="H8" s="3"/>
      <c r="I8" s="4" t="s">
        <v>54</v>
      </c>
      <c r="J8" s="4"/>
    </row>
    <row r="9" spans="1:10" ht="14.25" customHeight="1" x14ac:dyDescent="0.3">
      <c r="A9" s="4"/>
      <c r="B9" s="5" t="s">
        <v>19</v>
      </c>
      <c r="C9" s="3"/>
      <c r="D9" s="3">
        <v>257</v>
      </c>
      <c r="F9" s="3"/>
      <c r="G9" s="3">
        <v>148</v>
      </c>
      <c r="H9" s="3"/>
      <c r="I9" s="4" t="s">
        <v>55</v>
      </c>
      <c r="J9" s="4"/>
    </row>
    <row r="10" spans="1:10" ht="14.25" customHeight="1" thickBot="1" x14ac:dyDescent="0.35">
      <c r="B10" s="1"/>
      <c r="C10" s="3"/>
      <c r="D10" s="3">
        <f>D6+D8+D7+D9</f>
        <v>872</v>
      </c>
      <c r="E10" s="6">
        <f>C10+D10</f>
        <v>872</v>
      </c>
      <c r="F10" s="6">
        <f>G10+H10</f>
        <v>657</v>
      </c>
      <c r="G10" s="7">
        <f>SUM(G6:G9)</f>
        <v>615</v>
      </c>
      <c r="H10" s="3">
        <v>42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1</v>
      </c>
      <c r="F11" s="8">
        <v>0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32</v>
      </c>
      <c r="B13" s="17"/>
      <c r="C13" s="17"/>
      <c r="D13" s="18"/>
      <c r="E13" s="3"/>
      <c r="F13" s="3"/>
      <c r="G13" s="16" t="s">
        <v>33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17</v>
      </c>
      <c r="C15" s="3"/>
      <c r="D15" s="3">
        <v>200</v>
      </c>
      <c r="E15" s="3"/>
      <c r="F15" s="3"/>
      <c r="G15" s="3">
        <v>137</v>
      </c>
      <c r="H15" s="3">
        <v>8</v>
      </c>
      <c r="I15" s="4" t="s">
        <v>56</v>
      </c>
      <c r="J15" s="4"/>
    </row>
    <row r="16" spans="1:10" ht="14.25" customHeight="1" x14ac:dyDescent="0.3">
      <c r="A16" s="4"/>
      <c r="B16" s="4" t="s">
        <v>18</v>
      </c>
      <c r="C16" s="3"/>
      <c r="D16" s="3">
        <v>167</v>
      </c>
      <c r="E16" s="3"/>
      <c r="F16" s="3"/>
      <c r="G16" s="3">
        <v>141</v>
      </c>
      <c r="H16" s="3"/>
      <c r="I16" s="4" t="s">
        <v>53</v>
      </c>
      <c r="J16" s="4"/>
    </row>
    <row r="17" spans="1:10" ht="14.25" customHeight="1" x14ac:dyDescent="0.3">
      <c r="A17" s="4"/>
      <c r="B17" s="4" t="s">
        <v>23</v>
      </c>
      <c r="C17" s="3"/>
      <c r="D17" s="3">
        <v>190</v>
      </c>
      <c r="E17" s="3"/>
      <c r="F17" s="3"/>
      <c r="G17" s="3">
        <v>176</v>
      </c>
      <c r="H17" s="3"/>
      <c r="I17" s="4" t="s">
        <v>54</v>
      </c>
      <c r="J17" s="4"/>
    </row>
    <row r="18" spans="1:10" ht="14.25" customHeight="1" x14ac:dyDescent="0.3">
      <c r="A18" s="4"/>
      <c r="B18" s="5" t="s">
        <v>19</v>
      </c>
      <c r="C18" s="3"/>
      <c r="D18" s="3">
        <v>257</v>
      </c>
      <c r="E18" s="3"/>
      <c r="F18" s="3"/>
      <c r="G18" s="3">
        <v>185</v>
      </c>
      <c r="H18" s="3"/>
      <c r="I18" s="4" t="s">
        <v>55</v>
      </c>
      <c r="J18" s="4"/>
    </row>
    <row r="19" spans="1:10" ht="14.25" customHeight="1" thickBot="1" x14ac:dyDescent="0.35">
      <c r="B19" s="1" t="s">
        <v>11</v>
      </c>
      <c r="C19" s="3">
        <v>0</v>
      </c>
      <c r="D19" s="3">
        <f>SUM(D15:D18)</f>
        <v>814</v>
      </c>
      <c r="E19" s="6">
        <f>D19+C19</f>
        <v>814</v>
      </c>
      <c r="F19" s="6">
        <f>H19+G19</f>
        <v>681</v>
      </c>
      <c r="G19" s="3">
        <f>SUM(G15:G18)</f>
        <v>639</v>
      </c>
      <c r="H19" s="3">
        <v>42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1</v>
      </c>
      <c r="F20" s="8">
        <v>0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32</v>
      </c>
      <c r="B32" s="17"/>
      <c r="C32" s="17"/>
      <c r="D32" s="18"/>
      <c r="E32" s="8">
        <v>2</v>
      </c>
      <c r="F32" s="8">
        <v>0</v>
      </c>
      <c r="G32" s="16" t="s">
        <v>33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3E19-99EC-49DE-A847-CA01DADF715E}">
  <sheetPr>
    <pageSetUpPr fitToPage="1"/>
  </sheetPr>
  <dimension ref="A1:J1000"/>
  <sheetViews>
    <sheetView zoomScale="90" zoomScaleNormal="90" workbookViewId="0">
      <selection activeCell="N16" sqref="N16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28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30</v>
      </c>
      <c r="B4" s="17"/>
      <c r="C4" s="17"/>
      <c r="D4" s="18"/>
      <c r="E4" s="3"/>
      <c r="F4" s="3"/>
      <c r="G4" s="16" t="s">
        <v>31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51</v>
      </c>
      <c r="C6" s="3"/>
      <c r="D6" s="3">
        <v>199</v>
      </c>
      <c r="E6" s="3"/>
      <c r="F6" s="3"/>
      <c r="G6" s="3">
        <v>189</v>
      </c>
      <c r="H6" s="3"/>
      <c r="I6" s="4" t="s">
        <v>59</v>
      </c>
      <c r="J6" s="4"/>
    </row>
    <row r="7" spans="1:10" ht="14.25" customHeight="1" x14ac:dyDescent="0.3">
      <c r="A7" s="4"/>
      <c r="B7" s="4" t="s">
        <v>45</v>
      </c>
      <c r="C7" s="3"/>
      <c r="D7" s="3">
        <v>223</v>
      </c>
      <c r="E7" s="3"/>
      <c r="F7" s="3"/>
      <c r="G7" s="3">
        <v>213</v>
      </c>
      <c r="H7" s="3"/>
      <c r="I7" s="4" t="s">
        <v>57</v>
      </c>
      <c r="J7" s="4"/>
    </row>
    <row r="8" spans="1:10" ht="14.25" customHeight="1" x14ac:dyDescent="0.3">
      <c r="A8" s="4"/>
      <c r="B8" s="4" t="s">
        <v>47</v>
      </c>
      <c r="C8" s="3"/>
      <c r="D8" s="3">
        <v>160</v>
      </c>
      <c r="E8" s="3"/>
      <c r="F8" s="3"/>
      <c r="G8" s="3">
        <v>176</v>
      </c>
      <c r="H8" s="3"/>
      <c r="I8" s="4" t="s">
        <v>58</v>
      </c>
      <c r="J8" s="4"/>
    </row>
    <row r="9" spans="1:10" ht="14.25" customHeight="1" x14ac:dyDescent="0.3">
      <c r="A9" s="4"/>
      <c r="B9" s="5" t="s">
        <v>49</v>
      </c>
      <c r="C9" s="3"/>
      <c r="D9" s="3">
        <v>182</v>
      </c>
      <c r="E9" s="3"/>
      <c r="F9" s="3"/>
      <c r="G9" s="12">
        <v>195</v>
      </c>
      <c r="H9" s="3"/>
      <c r="I9" s="4" t="s">
        <v>60</v>
      </c>
      <c r="J9" s="4"/>
    </row>
    <row r="10" spans="1:10" ht="14.25" customHeight="1" thickBot="1" x14ac:dyDescent="0.35">
      <c r="B10" s="1"/>
      <c r="C10" s="3"/>
      <c r="D10" s="3">
        <f>SUM(D6:D9)</f>
        <v>764</v>
      </c>
      <c r="E10" s="6">
        <f>C10+D10</f>
        <v>764</v>
      </c>
      <c r="F10" s="6">
        <f>G10+H10</f>
        <v>777</v>
      </c>
      <c r="G10" s="3">
        <f>SUM(G6:G9)</f>
        <v>773</v>
      </c>
      <c r="H10" s="3">
        <v>4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 t="s">
        <v>30</v>
      </c>
      <c r="B13" s="17"/>
      <c r="C13" s="17"/>
      <c r="D13" s="18"/>
      <c r="E13" s="3"/>
      <c r="F13" s="3"/>
      <c r="G13" s="16" t="s">
        <v>31</v>
      </c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51</v>
      </c>
      <c r="C15" s="3"/>
      <c r="D15" s="3">
        <v>167</v>
      </c>
      <c r="E15" s="3"/>
      <c r="F15" s="3"/>
      <c r="G15" s="3">
        <v>148</v>
      </c>
      <c r="H15" s="3"/>
      <c r="I15" s="4" t="s">
        <v>59</v>
      </c>
      <c r="J15" s="4"/>
    </row>
    <row r="16" spans="1:10" ht="14.25" customHeight="1" x14ac:dyDescent="0.3">
      <c r="A16" s="4"/>
      <c r="B16" s="4" t="s">
        <v>45</v>
      </c>
      <c r="C16" s="3"/>
      <c r="D16" s="3">
        <v>121</v>
      </c>
      <c r="E16" s="3"/>
      <c r="F16" s="3"/>
      <c r="G16" s="3">
        <v>168</v>
      </c>
      <c r="H16" s="3"/>
      <c r="I16" s="4" t="s">
        <v>57</v>
      </c>
      <c r="J16" s="4"/>
    </row>
    <row r="17" spans="1:10" ht="14.25" customHeight="1" x14ac:dyDescent="0.3">
      <c r="A17" s="4"/>
      <c r="B17" s="4" t="s">
        <v>47</v>
      </c>
      <c r="C17" s="3"/>
      <c r="D17" s="3">
        <v>188</v>
      </c>
      <c r="E17" s="3"/>
      <c r="F17" s="3"/>
      <c r="G17" s="3">
        <v>205</v>
      </c>
      <c r="H17" s="3"/>
      <c r="I17" s="4" t="s">
        <v>58</v>
      </c>
      <c r="J17" s="4"/>
    </row>
    <row r="18" spans="1:10" ht="14.25" customHeight="1" x14ac:dyDescent="0.3">
      <c r="A18" s="4"/>
      <c r="B18" s="4" t="s">
        <v>49</v>
      </c>
      <c r="C18" s="3"/>
      <c r="D18" s="3">
        <v>235</v>
      </c>
      <c r="E18" s="3"/>
      <c r="F18" s="3"/>
      <c r="G18" s="3">
        <v>175</v>
      </c>
      <c r="H18" s="3"/>
      <c r="I18" s="5" t="s">
        <v>63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711</v>
      </c>
      <c r="E19" s="6">
        <f>D19+C19</f>
        <v>711</v>
      </c>
      <c r="F19" s="6">
        <f>G19+H19</f>
        <v>700</v>
      </c>
      <c r="G19" s="3">
        <f>SUM(G15:G18)</f>
        <v>696</v>
      </c>
      <c r="H19" s="3">
        <v>4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1</v>
      </c>
      <c r="F20" s="8">
        <v>0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16" t="s">
        <v>30</v>
      </c>
      <c r="B22" s="17"/>
      <c r="C22" s="17"/>
      <c r="D22" s="18"/>
      <c r="E22" s="4"/>
      <c r="F22" s="4"/>
      <c r="G22" s="16" t="s">
        <v>31</v>
      </c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 t="s">
        <v>47</v>
      </c>
      <c r="C24" s="3"/>
      <c r="D24" s="3"/>
      <c r="E24" s="3"/>
      <c r="F24" s="3"/>
      <c r="G24" s="3"/>
      <c r="H24" s="3"/>
      <c r="I24" s="4" t="s">
        <v>64</v>
      </c>
      <c r="J24" s="4"/>
    </row>
    <row r="25" spans="1:10" ht="14.25" customHeight="1" x14ac:dyDescent="0.3">
      <c r="A25" s="4"/>
      <c r="B25" s="4" t="s">
        <v>49</v>
      </c>
      <c r="C25" s="3"/>
      <c r="D25" s="3"/>
      <c r="E25" s="3"/>
      <c r="F25" s="3"/>
      <c r="G25" s="3"/>
      <c r="H25" s="3"/>
      <c r="I25" s="4" t="s">
        <v>58</v>
      </c>
      <c r="J25" s="4"/>
    </row>
    <row r="26" spans="1:10" ht="14.25" customHeight="1" x14ac:dyDescent="0.3">
      <c r="A26" s="4"/>
      <c r="B26" s="4" t="s">
        <v>51</v>
      </c>
      <c r="C26" s="3"/>
      <c r="D26" s="3"/>
      <c r="E26" s="3"/>
      <c r="F26" s="3"/>
      <c r="G26" s="3"/>
      <c r="H26" s="3"/>
      <c r="I26" s="4" t="s">
        <v>57</v>
      </c>
      <c r="J26" s="4"/>
    </row>
    <row r="27" spans="1:10" ht="14.25" customHeight="1" x14ac:dyDescent="0.3">
      <c r="A27" s="4"/>
      <c r="B27" s="4" t="s">
        <v>45</v>
      </c>
      <c r="C27" s="3"/>
      <c r="D27" s="3"/>
      <c r="E27" s="3"/>
      <c r="F27" s="3"/>
      <c r="G27" s="3"/>
      <c r="H27" s="3"/>
      <c r="I27" s="4" t="s">
        <v>59</v>
      </c>
      <c r="J27" s="4"/>
    </row>
    <row r="28" spans="1:10" ht="14.25" customHeight="1" thickBot="1" x14ac:dyDescent="0.35">
      <c r="B28" s="1" t="s">
        <v>11</v>
      </c>
      <c r="C28" s="3">
        <f t="shared" ref="C28" si="0">SUM(C24:C27)</f>
        <v>0</v>
      </c>
      <c r="D28" s="3">
        <v>133</v>
      </c>
      <c r="E28" s="7">
        <f>SUM(C28:D28)</f>
        <v>133</v>
      </c>
      <c r="F28" s="7">
        <f>SUM(G28:H28)</f>
        <v>202</v>
      </c>
      <c r="G28" s="3">
        <v>202</v>
      </c>
      <c r="H28" s="3">
        <f t="shared" ref="H28" si="1">SUM(H24:H27)</f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30</v>
      </c>
      <c r="B32" s="17"/>
      <c r="C32" s="17"/>
      <c r="D32" s="18"/>
      <c r="E32" s="8">
        <v>1</v>
      </c>
      <c r="F32" s="8">
        <v>2</v>
      </c>
      <c r="G32" s="16" t="s">
        <v>31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42E1-35EB-490C-AD31-9D149C5C50C7}">
  <sheetPr>
    <pageSetUpPr fitToPage="1"/>
  </sheetPr>
  <dimension ref="A1:J1000"/>
  <sheetViews>
    <sheetView zoomScale="90" zoomScaleNormal="90" workbookViewId="0">
      <selection activeCell="U10" sqref="T10:U10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28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61</v>
      </c>
      <c r="B4" s="17"/>
      <c r="C4" s="17"/>
      <c r="D4" s="18"/>
      <c r="E4" s="3"/>
      <c r="F4" s="3"/>
      <c r="G4" s="16" t="s">
        <v>20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17</v>
      </c>
      <c r="C6" s="3"/>
      <c r="D6" s="3">
        <v>145</v>
      </c>
      <c r="E6" s="3"/>
      <c r="F6" s="3"/>
      <c r="G6" s="3">
        <v>222</v>
      </c>
      <c r="H6" s="3"/>
      <c r="I6" s="4" t="s">
        <v>21</v>
      </c>
      <c r="J6" s="4"/>
    </row>
    <row r="7" spans="1:10" ht="14.25" customHeight="1" x14ac:dyDescent="0.3">
      <c r="A7" s="4"/>
      <c r="B7" s="4" t="s">
        <v>25</v>
      </c>
      <c r="C7" s="3"/>
      <c r="D7" s="3">
        <v>195</v>
      </c>
      <c r="E7" s="3"/>
      <c r="F7" s="3"/>
      <c r="G7" s="3">
        <v>196</v>
      </c>
      <c r="H7" s="3"/>
      <c r="I7" s="4" t="s">
        <v>24</v>
      </c>
      <c r="J7" s="4"/>
    </row>
    <row r="8" spans="1:10" ht="14.25" customHeight="1" x14ac:dyDescent="0.3">
      <c r="A8" s="4"/>
      <c r="B8" s="4" t="s">
        <v>23</v>
      </c>
      <c r="C8" s="3"/>
      <c r="D8" s="3">
        <v>183</v>
      </c>
      <c r="E8" s="3"/>
      <c r="F8" s="3"/>
      <c r="G8" s="3">
        <v>144</v>
      </c>
      <c r="H8" s="3"/>
      <c r="I8" s="4" t="s">
        <v>22</v>
      </c>
      <c r="J8" s="4"/>
    </row>
    <row r="9" spans="1:10" ht="14.25" customHeight="1" x14ac:dyDescent="0.3">
      <c r="A9" s="4"/>
      <c r="B9" s="5" t="s">
        <v>19</v>
      </c>
      <c r="C9" s="3"/>
      <c r="D9" s="12">
        <v>174</v>
      </c>
      <c r="E9" s="3"/>
      <c r="F9" s="3"/>
      <c r="G9" s="3">
        <v>217</v>
      </c>
      <c r="H9" s="3"/>
      <c r="I9" s="4" t="s">
        <v>62</v>
      </c>
      <c r="J9" s="4"/>
    </row>
    <row r="10" spans="1:10" ht="14.25" customHeight="1" thickBot="1" x14ac:dyDescent="0.35">
      <c r="B10" s="1"/>
      <c r="C10" s="3"/>
      <c r="D10" s="3">
        <f>SUM(D6:D9)</f>
        <v>697</v>
      </c>
      <c r="E10" s="6">
        <f>D10+C10</f>
        <v>697</v>
      </c>
      <c r="F10" s="6">
        <f>G10+H10</f>
        <v>819</v>
      </c>
      <c r="G10" s="7">
        <f>SUM(G6:G9)</f>
        <v>779</v>
      </c>
      <c r="H10" s="3">
        <v>40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/>
      <c r="B13" s="17"/>
      <c r="C13" s="17"/>
      <c r="D13" s="18"/>
      <c r="E13" s="3"/>
      <c r="F13" s="3"/>
      <c r="G13" s="16"/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23</v>
      </c>
      <c r="C15" s="3"/>
      <c r="D15" s="3">
        <v>228</v>
      </c>
      <c r="E15" s="3"/>
      <c r="F15" s="3"/>
      <c r="G15" s="3">
        <v>214</v>
      </c>
      <c r="H15" s="3"/>
      <c r="I15" s="4" t="s">
        <v>21</v>
      </c>
      <c r="J15" s="4"/>
    </row>
    <row r="16" spans="1:10" ht="14.25" customHeight="1" x14ac:dyDescent="0.3">
      <c r="A16" s="4"/>
      <c r="B16" s="4" t="s">
        <v>18</v>
      </c>
      <c r="C16" s="3"/>
      <c r="D16" s="3">
        <v>201</v>
      </c>
      <c r="E16" s="3"/>
      <c r="F16" s="3"/>
      <c r="G16" s="3">
        <v>166</v>
      </c>
      <c r="H16" s="3"/>
      <c r="I16" s="4" t="s">
        <v>24</v>
      </c>
      <c r="J16" s="4"/>
    </row>
    <row r="17" spans="1:10" ht="14.25" customHeight="1" x14ac:dyDescent="0.3">
      <c r="A17" s="4"/>
      <c r="B17" s="4" t="s">
        <v>25</v>
      </c>
      <c r="C17" s="3"/>
      <c r="D17" s="3">
        <v>233</v>
      </c>
      <c r="E17" s="3"/>
      <c r="F17" s="3"/>
      <c r="G17" s="3">
        <v>156</v>
      </c>
      <c r="H17" s="3"/>
      <c r="I17" s="4" t="s">
        <v>22</v>
      </c>
      <c r="J17" s="4"/>
    </row>
    <row r="18" spans="1:10" ht="14.25" customHeight="1" x14ac:dyDescent="0.3">
      <c r="A18" s="4"/>
      <c r="B18" s="4" t="s">
        <v>19</v>
      </c>
      <c r="C18" s="3"/>
      <c r="D18" s="3">
        <v>199</v>
      </c>
      <c r="E18" s="3"/>
      <c r="F18" s="3"/>
      <c r="G18" s="3">
        <v>278</v>
      </c>
      <c r="H18" s="3"/>
      <c r="I18" s="5" t="s">
        <v>62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861</v>
      </c>
      <c r="E19" s="6">
        <f>C19+D19</f>
        <v>861</v>
      </c>
      <c r="F19" s="6">
        <f>G19+H19</f>
        <v>854</v>
      </c>
      <c r="G19" s="3">
        <f>SUM(G15:G18)</f>
        <v>814</v>
      </c>
      <c r="H19" s="3">
        <v>40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1</v>
      </c>
      <c r="F20" s="8">
        <v>0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 t="s">
        <v>25</v>
      </c>
      <c r="C24" s="3"/>
      <c r="D24" s="3"/>
      <c r="E24" s="3"/>
      <c r="F24" s="3"/>
      <c r="G24" s="3"/>
      <c r="H24" s="3"/>
      <c r="I24" s="4" t="s">
        <v>21</v>
      </c>
      <c r="J24" s="4"/>
    </row>
    <row r="25" spans="1:10" ht="14.25" customHeight="1" x14ac:dyDescent="0.3">
      <c r="A25" s="4"/>
      <c r="B25" s="4" t="s">
        <v>23</v>
      </c>
      <c r="C25" s="3"/>
      <c r="D25" s="3"/>
      <c r="E25" s="3"/>
      <c r="F25" s="3"/>
      <c r="G25" s="3"/>
      <c r="H25" s="3"/>
      <c r="I25" s="4" t="s">
        <v>62</v>
      </c>
      <c r="J25" s="4"/>
    </row>
    <row r="26" spans="1:10" ht="14.25" customHeight="1" x14ac:dyDescent="0.3">
      <c r="A26" s="4"/>
      <c r="B26" s="4" t="s">
        <v>19</v>
      </c>
      <c r="C26" s="3"/>
      <c r="D26" s="3"/>
      <c r="E26" s="3"/>
      <c r="F26" s="3"/>
      <c r="G26" s="3"/>
      <c r="H26" s="3"/>
      <c r="I26" s="4" t="s">
        <v>24</v>
      </c>
      <c r="J26" s="4"/>
    </row>
    <row r="27" spans="1:10" ht="14.25" customHeight="1" x14ac:dyDescent="0.3">
      <c r="A27" s="4"/>
      <c r="B27" s="4" t="s">
        <v>18</v>
      </c>
      <c r="C27" s="3"/>
      <c r="D27" s="3"/>
      <c r="E27" s="3"/>
      <c r="F27" s="3"/>
      <c r="G27" s="3"/>
      <c r="H27" s="3"/>
      <c r="I27" s="4" t="s">
        <v>22</v>
      </c>
      <c r="J27" s="4"/>
    </row>
    <row r="28" spans="1:10" ht="14.25" customHeight="1" thickBot="1" x14ac:dyDescent="0.35">
      <c r="B28" s="1" t="s">
        <v>11</v>
      </c>
      <c r="C28" s="3">
        <f t="shared" ref="C28" si="0">SUM(C24:C27)</f>
        <v>0</v>
      </c>
      <c r="D28" s="3">
        <v>166</v>
      </c>
      <c r="E28" s="7">
        <f>SUM(C28:D28)</f>
        <v>166</v>
      </c>
      <c r="F28" s="7">
        <f>SUM(G28:H28)</f>
        <v>180</v>
      </c>
      <c r="G28" s="3">
        <v>180</v>
      </c>
      <c r="H28" s="3">
        <f t="shared" ref="H28" si="1">SUM(H24:H27)</f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8">
        <v>0</v>
      </c>
      <c r="F29" s="8">
        <v>1</v>
      </c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61</v>
      </c>
      <c r="B32" s="17"/>
      <c r="C32" s="17"/>
      <c r="D32" s="18"/>
      <c r="E32" s="8">
        <v>1</v>
      </c>
      <c r="F32" s="8">
        <v>2</v>
      </c>
      <c r="G32" s="16" t="s">
        <v>20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2BE0-2BC4-4661-8931-96B86E4E7AC1}">
  <sheetPr>
    <pageSetUpPr fitToPage="1"/>
  </sheetPr>
  <dimension ref="A1:J1000"/>
  <sheetViews>
    <sheetView zoomScale="90" zoomScaleNormal="90" workbookViewId="0">
      <selection activeCell="Q13" sqref="Q13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28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 t="s">
        <v>20</v>
      </c>
      <c r="B4" s="17"/>
      <c r="C4" s="17"/>
      <c r="D4" s="18"/>
      <c r="E4" s="3"/>
      <c r="F4" s="3"/>
      <c r="G4" s="16" t="s">
        <v>65</v>
      </c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21</v>
      </c>
      <c r="C6" s="3"/>
      <c r="D6" s="3">
        <v>236</v>
      </c>
      <c r="E6" s="3"/>
      <c r="F6" s="3"/>
      <c r="G6" s="3">
        <v>210</v>
      </c>
      <c r="H6" s="3"/>
      <c r="I6" s="4" t="s">
        <v>68</v>
      </c>
      <c r="J6" s="4"/>
    </row>
    <row r="7" spans="1:10" ht="14.25" customHeight="1" x14ac:dyDescent="0.3">
      <c r="A7" s="4"/>
      <c r="B7" s="4" t="s">
        <v>22</v>
      </c>
      <c r="C7" s="3"/>
      <c r="D7" s="3">
        <v>200</v>
      </c>
      <c r="E7" s="3"/>
      <c r="F7" s="3"/>
      <c r="G7" s="3">
        <v>231</v>
      </c>
      <c r="H7" s="3"/>
      <c r="I7" s="4" t="s">
        <v>69</v>
      </c>
      <c r="J7" s="4"/>
    </row>
    <row r="8" spans="1:10" ht="14.25" customHeight="1" x14ac:dyDescent="0.3">
      <c r="A8" s="4"/>
      <c r="B8" s="4" t="s">
        <v>24</v>
      </c>
      <c r="C8" s="3"/>
      <c r="D8" s="3">
        <v>204</v>
      </c>
      <c r="E8" s="3"/>
      <c r="F8" s="3"/>
      <c r="G8" s="3">
        <v>205</v>
      </c>
      <c r="H8" s="3"/>
      <c r="I8" s="4" t="s">
        <v>66</v>
      </c>
      <c r="J8" s="4"/>
    </row>
    <row r="9" spans="1:10" ht="14.25" customHeight="1" x14ac:dyDescent="0.3">
      <c r="A9" s="4"/>
      <c r="B9" s="5" t="s">
        <v>62</v>
      </c>
      <c r="C9" s="3"/>
      <c r="D9" s="3">
        <v>235</v>
      </c>
      <c r="E9" s="3"/>
      <c r="F9" s="3"/>
      <c r="G9" s="3">
        <v>196</v>
      </c>
      <c r="H9" s="3"/>
      <c r="I9" s="4" t="s">
        <v>67</v>
      </c>
      <c r="J9" s="4"/>
    </row>
    <row r="10" spans="1:10" ht="14.25" customHeight="1" thickBot="1" x14ac:dyDescent="0.35">
      <c r="B10" s="1"/>
      <c r="C10" s="3"/>
      <c r="D10" s="3">
        <f>SUM(D6:D9)</f>
        <v>875</v>
      </c>
      <c r="E10" s="6">
        <f>C10+D10</f>
        <v>875</v>
      </c>
      <c r="F10" s="6">
        <f>G10+H10</f>
        <v>882</v>
      </c>
      <c r="G10" s="7">
        <f>SUM(G6:G9)</f>
        <v>842</v>
      </c>
      <c r="H10" s="3">
        <v>40</v>
      </c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>
        <v>0</v>
      </c>
      <c r="F11" s="8">
        <v>1</v>
      </c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/>
      <c r="B13" s="17"/>
      <c r="C13" s="17"/>
      <c r="D13" s="18"/>
      <c r="E13" s="3"/>
      <c r="F13" s="3"/>
      <c r="G13" s="16"/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21</v>
      </c>
      <c r="C15" s="3"/>
      <c r="D15" s="3">
        <v>231</v>
      </c>
      <c r="E15" s="3"/>
      <c r="F15" s="3"/>
      <c r="G15" s="3">
        <v>269</v>
      </c>
      <c r="H15" s="3"/>
      <c r="I15" s="4" t="s">
        <v>68</v>
      </c>
      <c r="J15" s="4"/>
    </row>
    <row r="16" spans="1:10" ht="14.25" customHeight="1" x14ac:dyDescent="0.3">
      <c r="A16" s="4"/>
      <c r="B16" s="4" t="s">
        <v>22</v>
      </c>
      <c r="C16" s="3"/>
      <c r="D16" s="3">
        <v>144</v>
      </c>
      <c r="E16" s="3"/>
      <c r="F16" s="3"/>
      <c r="G16" s="3">
        <v>236</v>
      </c>
      <c r="H16" s="3"/>
      <c r="I16" s="4" t="s">
        <v>69</v>
      </c>
      <c r="J16" s="4"/>
    </row>
    <row r="17" spans="1:10" ht="14.25" customHeight="1" x14ac:dyDescent="0.3">
      <c r="A17" s="4"/>
      <c r="B17" s="4" t="s">
        <v>24</v>
      </c>
      <c r="C17" s="3"/>
      <c r="D17" s="3">
        <v>183</v>
      </c>
      <c r="E17" s="3"/>
      <c r="F17" s="3"/>
      <c r="G17" s="3">
        <v>257</v>
      </c>
      <c r="H17" s="3"/>
      <c r="I17" s="4" t="s">
        <v>66</v>
      </c>
      <c r="J17" s="4"/>
    </row>
    <row r="18" spans="1:10" ht="14.25" customHeight="1" x14ac:dyDescent="0.3">
      <c r="A18" s="4"/>
      <c r="B18" s="5" t="s">
        <v>62</v>
      </c>
      <c r="C18" s="3"/>
      <c r="D18" s="3">
        <v>201</v>
      </c>
      <c r="E18" s="3"/>
      <c r="F18" s="3"/>
      <c r="G18" s="3">
        <v>241</v>
      </c>
      <c r="H18" s="3"/>
      <c r="I18" s="4" t="s">
        <v>67</v>
      </c>
      <c r="J18" s="4"/>
    </row>
    <row r="19" spans="1:10" ht="14.25" customHeight="1" thickBot="1" x14ac:dyDescent="0.35">
      <c r="B19" s="1" t="s">
        <v>11</v>
      </c>
      <c r="C19" s="3"/>
      <c r="D19" s="3">
        <f>SUM(D15:D18)</f>
        <v>759</v>
      </c>
      <c r="E19" s="6">
        <f>C19+D19</f>
        <v>759</v>
      </c>
      <c r="F19" s="6">
        <f>G19+H19</f>
        <v>1043</v>
      </c>
      <c r="G19" s="3">
        <f>SUM(G15:G18)</f>
        <v>1003</v>
      </c>
      <c r="H19" s="3">
        <v>40</v>
      </c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>
        <v>0</v>
      </c>
      <c r="F20" s="8">
        <v>1</v>
      </c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 t="s">
        <v>20</v>
      </c>
      <c r="B32" s="17"/>
      <c r="C32" s="17"/>
      <c r="D32" s="18"/>
      <c r="E32" s="8">
        <v>0</v>
      </c>
      <c r="F32" s="8">
        <v>2</v>
      </c>
      <c r="G32" s="16" t="s">
        <v>65</v>
      </c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4C8A-FA77-4DFB-83F0-C634B55CC61E}">
  <dimension ref="B1:K29"/>
  <sheetViews>
    <sheetView workbookViewId="0">
      <selection activeCell="E27" sqref="E27"/>
    </sheetView>
  </sheetViews>
  <sheetFormatPr defaultRowHeight="14.4" x14ac:dyDescent="0.3"/>
  <cols>
    <col min="2" max="2" width="22.88671875" bestFit="1" customWidth="1"/>
  </cols>
  <sheetData>
    <row r="1" spans="2:11" ht="15" thickBot="1" x14ac:dyDescent="0.35"/>
    <row r="2" spans="2:11" ht="15" thickBot="1" x14ac:dyDescent="0.35">
      <c r="B2" s="4" t="s">
        <v>52</v>
      </c>
      <c r="C2" s="1">
        <v>190</v>
      </c>
      <c r="D2" s="3">
        <v>201</v>
      </c>
      <c r="E2" s="30"/>
      <c r="F2" s="4"/>
      <c r="G2" s="4"/>
      <c r="H2" s="4"/>
      <c r="I2" s="1">
        <f>SUM(C2:H2)</f>
        <v>391</v>
      </c>
      <c r="J2" s="1">
        <f>COUNTA(C2:H2)</f>
        <v>2</v>
      </c>
      <c r="K2" s="28">
        <f t="shared" ref="K2:K29" si="0">I2/J2</f>
        <v>195.5</v>
      </c>
    </row>
    <row r="3" spans="2:11" ht="15" thickBot="1" x14ac:dyDescent="0.35">
      <c r="B3" s="4" t="s">
        <v>46</v>
      </c>
      <c r="C3" s="1">
        <v>193</v>
      </c>
      <c r="D3" s="3">
        <v>149</v>
      </c>
      <c r="E3" s="30"/>
      <c r="F3" s="4"/>
      <c r="G3" s="4"/>
      <c r="H3" s="4"/>
      <c r="I3" s="1">
        <f t="shared" ref="I3:I29" si="1">SUM(C3:H3)</f>
        <v>342</v>
      </c>
      <c r="J3" s="1">
        <f>COUNTA(C3:H3)</f>
        <v>2</v>
      </c>
      <c r="K3" s="28">
        <f t="shared" si="0"/>
        <v>171</v>
      </c>
    </row>
    <row r="4" spans="2:11" ht="15" thickBot="1" x14ac:dyDescent="0.35">
      <c r="B4" s="4" t="s">
        <v>48</v>
      </c>
      <c r="C4" s="1">
        <v>196</v>
      </c>
      <c r="D4" s="3">
        <v>175</v>
      </c>
      <c r="E4" s="30"/>
      <c r="F4" s="4"/>
      <c r="G4" s="4"/>
      <c r="H4" s="3"/>
      <c r="I4" s="1">
        <f t="shared" si="1"/>
        <v>371</v>
      </c>
      <c r="J4" s="1">
        <f>COUNTA(C4:H4)</f>
        <v>2</v>
      </c>
      <c r="K4" s="28">
        <f t="shared" si="0"/>
        <v>185.5</v>
      </c>
    </row>
    <row r="5" spans="2:11" ht="15" thickBot="1" x14ac:dyDescent="0.35">
      <c r="B5" s="5" t="s">
        <v>50</v>
      </c>
      <c r="C5" s="1">
        <v>130</v>
      </c>
      <c r="D5" s="3">
        <v>178</v>
      </c>
      <c r="E5" s="30"/>
      <c r="F5" s="3"/>
      <c r="G5" s="3"/>
      <c r="H5" s="3"/>
      <c r="I5" s="1">
        <f t="shared" si="1"/>
        <v>308</v>
      </c>
      <c r="J5" s="1">
        <f>COUNTA(C5:H5)</f>
        <v>2</v>
      </c>
      <c r="K5" s="28">
        <f t="shared" si="0"/>
        <v>154</v>
      </c>
    </row>
    <row r="6" spans="2:11" ht="15" thickBot="1" x14ac:dyDescent="0.35">
      <c r="B6" s="4" t="s">
        <v>51</v>
      </c>
      <c r="C6" s="3">
        <v>162</v>
      </c>
      <c r="D6" s="3">
        <v>180</v>
      </c>
      <c r="E6" s="3">
        <v>199</v>
      </c>
      <c r="F6" s="3">
        <v>167</v>
      </c>
      <c r="G6" s="3"/>
      <c r="H6" s="3"/>
      <c r="I6" s="1">
        <f t="shared" si="1"/>
        <v>708</v>
      </c>
      <c r="J6" s="1">
        <f t="shared" ref="J6:J29" si="2">COUNTA(C6:H6)</f>
        <v>4</v>
      </c>
      <c r="K6" s="28">
        <f t="shared" si="0"/>
        <v>177</v>
      </c>
    </row>
    <row r="7" spans="2:11" ht="15" thickBot="1" x14ac:dyDescent="0.35">
      <c r="B7" s="4" t="s">
        <v>45</v>
      </c>
      <c r="C7" s="3">
        <v>187</v>
      </c>
      <c r="D7" s="3">
        <v>184</v>
      </c>
      <c r="E7" s="3">
        <v>223</v>
      </c>
      <c r="F7" s="3">
        <v>121</v>
      </c>
      <c r="G7" s="3"/>
      <c r="H7" s="3"/>
      <c r="I7" s="1">
        <f t="shared" si="1"/>
        <v>715</v>
      </c>
      <c r="J7" s="1">
        <f t="shared" si="2"/>
        <v>4</v>
      </c>
      <c r="K7" s="28">
        <f t="shared" si="0"/>
        <v>178.75</v>
      </c>
    </row>
    <row r="8" spans="2:11" ht="15" thickBot="1" x14ac:dyDescent="0.35">
      <c r="B8" s="4" t="s">
        <v>47</v>
      </c>
      <c r="C8" s="3">
        <v>198</v>
      </c>
      <c r="D8" s="3">
        <v>149</v>
      </c>
      <c r="E8" s="3">
        <v>160</v>
      </c>
      <c r="F8" s="3">
        <v>188</v>
      </c>
      <c r="G8" s="3"/>
      <c r="H8" s="4"/>
      <c r="I8" s="1">
        <f t="shared" si="1"/>
        <v>695</v>
      </c>
      <c r="J8" s="1">
        <f t="shared" si="2"/>
        <v>4</v>
      </c>
      <c r="K8" s="28">
        <f t="shared" si="0"/>
        <v>173.75</v>
      </c>
    </row>
    <row r="9" spans="2:11" ht="15" thickBot="1" x14ac:dyDescent="0.35">
      <c r="B9" s="4" t="s">
        <v>49</v>
      </c>
      <c r="C9" s="3">
        <v>197</v>
      </c>
      <c r="D9" s="3">
        <v>192</v>
      </c>
      <c r="E9" s="3">
        <v>182</v>
      </c>
      <c r="F9" s="3">
        <v>235</v>
      </c>
      <c r="G9" s="3"/>
      <c r="H9" s="4"/>
      <c r="I9" s="1">
        <f t="shared" si="1"/>
        <v>806</v>
      </c>
      <c r="J9" s="1">
        <f t="shared" si="2"/>
        <v>4</v>
      </c>
      <c r="K9" s="28">
        <f t="shared" si="0"/>
        <v>201.5</v>
      </c>
    </row>
    <row r="10" spans="2:11" ht="15" thickBot="1" x14ac:dyDescent="0.35">
      <c r="B10" s="4" t="s">
        <v>17</v>
      </c>
      <c r="C10" s="3">
        <v>234</v>
      </c>
      <c r="D10" s="3">
        <v>200</v>
      </c>
      <c r="E10" s="3"/>
      <c r="F10" s="3"/>
      <c r="G10" s="3"/>
      <c r="H10" s="4"/>
      <c r="I10" s="1">
        <f>SUM(C10:H10)</f>
        <v>434</v>
      </c>
      <c r="J10" s="1">
        <f>COUNTA(C10:H10)</f>
        <v>2</v>
      </c>
      <c r="K10" s="28">
        <f t="shared" si="0"/>
        <v>217</v>
      </c>
    </row>
    <row r="11" spans="2:11" ht="15" thickBot="1" x14ac:dyDescent="0.35">
      <c r="B11" s="4" t="s">
        <v>18</v>
      </c>
      <c r="C11" s="3">
        <v>206</v>
      </c>
      <c r="D11" s="3">
        <v>167</v>
      </c>
      <c r="E11" s="3"/>
      <c r="F11" s="3"/>
      <c r="G11" s="3"/>
      <c r="H11" s="3"/>
      <c r="I11" s="1">
        <f>SUM(C11:H11)</f>
        <v>373</v>
      </c>
      <c r="J11" s="1">
        <f>COUNTA(C11:H11)</f>
        <v>2</v>
      </c>
      <c r="K11" s="28">
        <f t="shared" si="0"/>
        <v>186.5</v>
      </c>
    </row>
    <row r="12" spans="2:11" ht="15" thickBot="1" x14ac:dyDescent="0.35">
      <c r="B12" s="4" t="s">
        <v>23</v>
      </c>
      <c r="C12" s="3">
        <v>175</v>
      </c>
      <c r="D12" s="3">
        <v>190</v>
      </c>
      <c r="E12" s="29"/>
      <c r="F12" s="3"/>
      <c r="G12" s="3"/>
      <c r="H12" s="3"/>
      <c r="I12" s="1">
        <f>SUM(C12:H12)</f>
        <v>365</v>
      </c>
      <c r="J12" s="1">
        <f>COUNTA(C12:H12)</f>
        <v>2</v>
      </c>
      <c r="K12" s="28">
        <f t="shared" si="0"/>
        <v>182.5</v>
      </c>
    </row>
    <row r="13" spans="2:11" ht="15" thickBot="1" x14ac:dyDescent="0.35">
      <c r="B13" s="5" t="s">
        <v>19</v>
      </c>
      <c r="C13" s="3">
        <v>257</v>
      </c>
      <c r="D13" s="3">
        <v>257</v>
      </c>
      <c r="E13" s="3"/>
      <c r="F13" s="3"/>
      <c r="G13" s="3"/>
      <c r="H13" s="3"/>
      <c r="I13" s="1">
        <f>SUM(C13:H13)</f>
        <v>514</v>
      </c>
      <c r="J13" s="1">
        <f>COUNTA(C13:H13)</f>
        <v>2</v>
      </c>
      <c r="K13" s="28">
        <f t="shared" si="0"/>
        <v>257</v>
      </c>
    </row>
    <row r="14" spans="2:11" ht="15" thickBot="1" x14ac:dyDescent="0.35">
      <c r="B14" s="4" t="s">
        <v>56</v>
      </c>
      <c r="C14" s="3">
        <v>129</v>
      </c>
      <c r="D14" s="3">
        <v>180</v>
      </c>
      <c r="E14" s="3"/>
      <c r="F14" s="3"/>
      <c r="G14" s="3"/>
      <c r="H14" s="3"/>
      <c r="I14" s="1">
        <f t="shared" si="1"/>
        <v>309</v>
      </c>
      <c r="J14" s="1">
        <f t="shared" si="2"/>
        <v>2</v>
      </c>
      <c r="K14" s="28">
        <f t="shared" si="0"/>
        <v>154.5</v>
      </c>
    </row>
    <row r="15" spans="2:11" ht="15" thickBot="1" x14ac:dyDescent="0.35">
      <c r="B15" s="4" t="s">
        <v>53</v>
      </c>
      <c r="C15" s="3">
        <v>173</v>
      </c>
      <c r="D15" s="3">
        <v>184</v>
      </c>
      <c r="E15" s="4"/>
      <c r="F15" s="3"/>
      <c r="G15" s="3"/>
      <c r="H15" s="3"/>
      <c r="I15" s="1">
        <f t="shared" si="1"/>
        <v>357</v>
      </c>
      <c r="J15" s="1">
        <f t="shared" si="2"/>
        <v>2</v>
      </c>
      <c r="K15" s="28">
        <f t="shared" si="0"/>
        <v>178.5</v>
      </c>
    </row>
    <row r="16" spans="2:11" ht="15" thickBot="1" x14ac:dyDescent="0.35">
      <c r="B16" s="4" t="s">
        <v>54</v>
      </c>
      <c r="C16" s="3">
        <v>165</v>
      </c>
      <c r="D16" s="3">
        <v>149</v>
      </c>
      <c r="E16" s="4"/>
      <c r="F16" s="4"/>
      <c r="G16" s="4"/>
      <c r="H16" s="4"/>
      <c r="I16" s="1">
        <f t="shared" si="1"/>
        <v>314</v>
      </c>
      <c r="J16" s="1">
        <f t="shared" si="2"/>
        <v>2</v>
      </c>
      <c r="K16" s="28">
        <f t="shared" si="0"/>
        <v>157</v>
      </c>
    </row>
    <row r="17" spans="2:11" ht="15" thickBot="1" x14ac:dyDescent="0.35">
      <c r="B17" s="4" t="s">
        <v>55</v>
      </c>
      <c r="C17" s="3">
        <v>148</v>
      </c>
      <c r="D17" s="3">
        <v>192</v>
      </c>
      <c r="E17" s="3"/>
      <c r="F17" s="3"/>
      <c r="G17" s="3"/>
      <c r="H17" s="4"/>
      <c r="I17" s="1">
        <f t="shared" si="1"/>
        <v>340</v>
      </c>
      <c r="J17" s="1">
        <f t="shared" si="2"/>
        <v>2</v>
      </c>
      <c r="K17" s="28">
        <f t="shared" si="0"/>
        <v>170</v>
      </c>
    </row>
    <row r="18" spans="2:11" ht="15" thickBot="1" x14ac:dyDescent="0.35">
      <c r="B18" s="4" t="s">
        <v>59</v>
      </c>
      <c r="C18" s="3"/>
      <c r="D18" s="3"/>
      <c r="E18" s="3">
        <v>189</v>
      </c>
      <c r="F18" s="3">
        <v>148</v>
      </c>
      <c r="G18" s="3"/>
      <c r="H18" s="4"/>
      <c r="I18" s="1">
        <f t="shared" si="1"/>
        <v>337</v>
      </c>
      <c r="J18" s="1">
        <f t="shared" si="2"/>
        <v>2</v>
      </c>
      <c r="K18" s="28">
        <f t="shared" si="0"/>
        <v>168.5</v>
      </c>
    </row>
    <row r="19" spans="2:11" ht="15" thickBot="1" x14ac:dyDescent="0.35">
      <c r="B19" s="4" t="s">
        <v>57</v>
      </c>
      <c r="C19" s="3"/>
      <c r="D19" s="3"/>
      <c r="E19" s="3">
        <v>213</v>
      </c>
      <c r="F19" s="3">
        <v>168</v>
      </c>
      <c r="G19" s="3"/>
      <c r="H19" s="3"/>
      <c r="I19" s="1">
        <f t="shared" si="1"/>
        <v>381</v>
      </c>
      <c r="J19" s="1">
        <f t="shared" si="2"/>
        <v>2</v>
      </c>
      <c r="K19" s="28">
        <f t="shared" si="0"/>
        <v>190.5</v>
      </c>
    </row>
    <row r="20" spans="2:11" ht="15" thickBot="1" x14ac:dyDescent="0.35">
      <c r="B20" s="4" t="s">
        <v>58</v>
      </c>
      <c r="C20" s="3"/>
      <c r="D20" s="3"/>
      <c r="E20" s="3">
        <v>176</v>
      </c>
      <c r="F20" s="3">
        <v>205</v>
      </c>
      <c r="G20" s="3"/>
      <c r="H20" s="4"/>
      <c r="I20" s="1">
        <f t="shared" si="1"/>
        <v>381</v>
      </c>
      <c r="J20" s="1">
        <f t="shared" si="2"/>
        <v>2</v>
      </c>
      <c r="K20" s="28">
        <f t="shared" si="0"/>
        <v>190.5</v>
      </c>
    </row>
    <row r="21" spans="2:11" ht="15" thickBot="1" x14ac:dyDescent="0.35">
      <c r="B21" s="4" t="s">
        <v>60</v>
      </c>
      <c r="C21" s="3"/>
      <c r="D21" s="3"/>
      <c r="E21" s="12">
        <v>195</v>
      </c>
      <c r="F21" s="3">
        <v>175</v>
      </c>
      <c r="G21" s="3"/>
      <c r="H21" s="4"/>
      <c r="I21" s="1">
        <f t="shared" si="1"/>
        <v>370</v>
      </c>
      <c r="J21" s="1">
        <f t="shared" si="2"/>
        <v>2</v>
      </c>
      <c r="K21" s="28">
        <f t="shared" si="0"/>
        <v>185</v>
      </c>
    </row>
    <row r="22" spans="2:11" ht="15" thickBot="1" x14ac:dyDescent="0.35">
      <c r="B22" s="4" t="s">
        <v>21</v>
      </c>
      <c r="C22" s="3"/>
      <c r="D22" s="3"/>
      <c r="E22" s="3"/>
      <c r="F22" s="3"/>
      <c r="G22" s="3">
        <v>222</v>
      </c>
      <c r="H22" s="3">
        <v>231</v>
      </c>
      <c r="I22" s="1">
        <f t="shared" si="1"/>
        <v>453</v>
      </c>
      <c r="J22" s="1">
        <f t="shared" si="2"/>
        <v>2</v>
      </c>
      <c r="K22" s="28">
        <f t="shared" si="0"/>
        <v>226.5</v>
      </c>
    </row>
    <row r="23" spans="2:11" ht="15" thickBot="1" x14ac:dyDescent="0.35">
      <c r="B23" s="4" t="s">
        <v>24</v>
      </c>
      <c r="C23" s="4"/>
      <c r="D23" s="4"/>
      <c r="E23" s="3"/>
      <c r="F23" s="3"/>
      <c r="G23" s="3">
        <v>196</v>
      </c>
      <c r="H23" s="3">
        <v>144</v>
      </c>
      <c r="I23" s="1">
        <f t="shared" si="1"/>
        <v>340</v>
      </c>
      <c r="J23" s="1">
        <f t="shared" si="2"/>
        <v>2</v>
      </c>
      <c r="K23" s="28">
        <f t="shared" si="0"/>
        <v>170</v>
      </c>
    </row>
    <row r="24" spans="2:11" ht="15" thickBot="1" x14ac:dyDescent="0.35">
      <c r="B24" s="4" t="s">
        <v>22</v>
      </c>
      <c r="C24" s="30"/>
      <c r="D24" s="4"/>
      <c r="E24" s="4"/>
      <c r="F24" s="3"/>
      <c r="G24" s="3">
        <v>144</v>
      </c>
      <c r="H24" s="3">
        <v>183</v>
      </c>
      <c r="I24" s="1">
        <f t="shared" si="1"/>
        <v>327</v>
      </c>
      <c r="J24" s="1">
        <f t="shared" si="2"/>
        <v>2</v>
      </c>
      <c r="K24" s="28">
        <f t="shared" si="0"/>
        <v>163.5</v>
      </c>
    </row>
    <row r="25" spans="2:11" ht="15" thickBot="1" x14ac:dyDescent="0.35">
      <c r="B25" s="4" t="s">
        <v>62</v>
      </c>
      <c r="C25" s="4"/>
      <c r="D25" s="4"/>
      <c r="E25" s="3"/>
      <c r="F25" s="3"/>
      <c r="G25" s="3">
        <v>217</v>
      </c>
      <c r="H25" s="3">
        <v>201</v>
      </c>
      <c r="I25" s="1">
        <f t="shared" si="1"/>
        <v>418</v>
      </c>
      <c r="J25" s="1">
        <f t="shared" si="2"/>
        <v>2</v>
      </c>
      <c r="K25" s="28">
        <f t="shared" si="0"/>
        <v>209</v>
      </c>
    </row>
    <row r="26" spans="2:11" ht="15" thickBot="1" x14ac:dyDescent="0.35">
      <c r="B26" s="4" t="s">
        <v>68</v>
      </c>
      <c r="C26" s="4"/>
      <c r="D26" s="4"/>
      <c r="E26" s="3"/>
      <c r="F26" s="3"/>
      <c r="G26" s="3">
        <v>210</v>
      </c>
      <c r="H26" s="3">
        <v>269</v>
      </c>
      <c r="I26" s="1">
        <f t="shared" si="1"/>
        <v>479</v>
      </c>
      <c r="J26" s="1">
        <f t="shared" si="2"/>
        <v>2</v>
      </c>
      <c r="K26" s="28">
        <f t="shared" si="0"/>
        <v>239.5</v>
      </c>
    </row>
    <row r="27" spans="2:11" ht="15" thickBot="1" x14ac:dyDescent="0.35">
      <c r="B27" s="4" t="s">
        <v>69</v>
      </c>
      <c r="C27" s="4"/>
      <c r="D27" s="4"/>
      <c r="E27" s="3"/>
      <c r="F27" s="4"/>
      <c r="G27" s="3">
        <v>231</v>
      </c>
      <c r="H27" s="3">
        <v>236</v>
      </c>
      <c r="I27" s="1">
        <f t="shared" si="1"/>
        <v>467</v>
      </c>
      <c r="J27" s="1">
        <f t="shared" si="2"/>
        <v>2</v>
      </c>
      <c r="K27" s="28">
        <f t="shared" si="0"/>
        <v>233.5</v>
      </c>
    </row>
    <row r="28" spans="2:11" ht="15" thickBot="1" x14ac:dyDescent="0.35">
      <c r="B28" s="4" t="s">
        <v>66</v>
      </c>
      <c r="C28" s="4"/>
      <c r="D28" s="4"/>
      <c r="E28" s="3"/>
      <c r="F28" s="3"/>
      <c r="G28" s="3">
        <v>205</v>
      </c>
      <c r="H28" s="3">
        <v>257</v>
      </c>
      <c r="I28" s="1">
        <f t="shared" si="1"/>
        <v>462</v>
      </c>
      <c r="J28" s="1">
        <f t="shared" si="2"/>
        <v>2</v>
      </c>
      <c r="K28" s="28">
        <f t="shared" si="0"/>
        <v>231</v>
      </c>
    </row>
    <row r="29" spans="2:11" x14ac:dyDescent="0.3">
      <c r="B29" s="4" t="s">
        <v>67</v>
      </c>
      <c r="C29" s="4"/>
      <c r="D29" s="4"/>
      <c r="E29" s="4"/>
      <c r="F29" s="29"/>
      <c r="G29" s="3">
        <v>196</v>
      </c>
      <c r="H29" s="3">
        <v>241</v>
      </c>
      <c r="I29" s="1">
        <f t="shared" si="1"/>
        <v>437</v>
      </c>
      <c r="J29" s="1">
        <f t="shared" si="2"/>
        <v>2</v>
      </c>
      <c r="K29" s="28">
        <f t="shared" si="0"/>
        <v>218.5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988"/>
  <sheetViews>
    <sheetView workbookViewId="0">
      <selection activeCell="I20" sqref="I20"/>
    </sheetView>
  </sheetViews>
  <sheetFormatPr defaultColWidth="14.44140625" defaultRowHeight="15" customHeight="1" x14ac:dyDescent="0.3"/>
  <cols>
    <col min="1" max="2" width="8.6640625" customWidth="1"/>
    <col min="3" max="3" width="9.88671875" customWidth="1"/>
    <col min="4" max="26" width="8.6640625" customWidth="1"/>
  </cols>
  <sheetData>
    <row r="1" spans="2:12" ht="14.25" customHeight="1" thickBot="1" x14ac:dyDescent="0.35">
      <c r="F1" s="10"/>
      <c r="G1" s="10"/>
      <c r="H1" s="10"/>
      <c r="I1" s="10"/>
      <c r="J1" s="10"/>
    </row>
    <row r="2" spans="2:12" ht="14.25" customHeight="1" thickBot="1" x14ac:dyDescent="0.35">
      <c r="B2" s="4" t="s">
        <v>35</v>
      </c>
      <c r="C2" s="4" t="s">
        <v>36</v>
      </c>
      <c r="D2" s="3">
        <v>28</v>
      </c>
      <c r="E2" s="3">
        <v>5885</v>
      </c>
      <c r="F2" s="3">
        <v>205</v>
      </c>
      <c r="G2" s="3">
        <v>257</v>
      </c>
      <c r="H2" s="3"/>
      <c r="I2" s="3"/>
      <c r="J2" s="3">
        <f t="shared" ref="J2:J8" si="0">COUNTA(F2:I2)+D2</f>
        <v>30</v>
      </c>
      <c r="K2" s="1">
        <f t="shared" ref="K2:K8" si="1">SUM(E2:I2)</f>
        <v>6347</v>
      </c>
      <c r="L2" s="11">
        <f t="shared" ref="L2:L8" si="2">K2/J2</f>
        <v>211.56666666666666</v>
      </c>
    </row>
    <row r="3" spans="2:12" ht="14.25" customHeight="1" thickBot="1" x14ac:dyDescent="0.35">
      <c r="B3" s="4" t="s">
        <v>37</v>
      </c>
      <c r="C3" s="4" t="s">
        <v>38</v>
      </c>
      <c r="D3" s="3">
        <v>14</v>
      </c>
      <c r="E3" s="3">
        <v>2790</v>
      </c>
      <c r="F3" s="3">
        <v>196</v>
      </c>
      <c r="G3" s="3">
        <v>241</v>
      </c>
      <c r="H3" s="3"/>
      <c r="I3" s="3"/>
      <c r="J3" s="3">
        <f t="shared" si="0"/>
        <v>16</v>
      </c>
      <c r="K3" s="1">
        <f t="shared" si="1"/>
        <v>3227</v>
      </c>
      <c r="L3" s="11">
        <f t="shared" si="2"/>
        <v>201.6875</v>
      </c>
    </row>
    <row r="4" spans="2:12" ht="14.25" customHeight="1" thickBot="1" x14ac:dyDescent="0.35">
      <c r="B4" s="4" t="s">
        <v>39</v>
      </c>
      <c r="C4" s="4" t="s">
        <v>40</v>
      </c>
      <c r="D4" s="3">
        <v>17</v>
      </c>
      <c r="E4" s="3">
        <v>3373</v>
      </c>
      <c r="F4" s="3">
        <v>217</v>
      </c>
      <c r="G4" s="3">
        <v>278</v>
      </c>
      <c r="H4" s="3">
        <v>235</v>
      </c>
      <c r="I4" s="3">
        <v>201</v>
      </c>
      <c r="J4" s="3">
        <f t="shared" si="0"/>
        <v>21</v>
      </c>
      <c r="K4" s="1">
        <f t="shared" si="1"/>
        <v>4304</v>
      </c>
      <c r="L4" s="11">
        <f t="shared" si="2"/>
        <v>204.95238095238096</v>
      </c>
    </row>
    <row r="5" spans="2:12" ht="14.25" customHeight="1" thickBot="1" x14ac:dyDescent="0.35">
      <c r="B5" s="4" t="s">
        <v>39</v>
      </c>
      <c r="C5" s="4" t="s">
        <v>34</v>
      </c>
      <c r="D5" s="3">
        <v>14</v>
      </c>
      <c r="E5" s="3">
        <v>2755</v>
      </c>
      <c r="F5" s="3">
        <v>196</v>
      </c>
      <c r="G5" s="3">
        <v>166</v>
      </c>
      <c r="H5" s="3">
        <v>204</v>
      </c>
      <c r="I5" s="3">
        <v>183</v>
      </c>
      <c r="J5" s="3">
        <f t="shared" si="0"/>
        <v>18</v>
      </c>
      <c r="K5" s="1">
        <f t="shared" si="1"/>
        <v>3504</v>
      </c>
      <c r="L5" s="11">
        <f t="shared" si="2"/>
        <v>194.66666666666666</v>
      </c>
    </row>
    <row r="6" spans="2:12" ht="14.25" customHeight="1" thickBot="1" x14ac:dyDescent="0.35">
      <c r="B6" s="4" t="s">
        <v>27</v>
      </c>
      <c r="C6" s="4" t="s">
        <v>26</v>
      </c>
      <c r="D6" s="3">
        <v>24</v>
      </c>
      <c r="E6" s="3">
        <v>4716</v>
      </c>
      <c r="F6" s="3">
        <v>214</v>
      </c>
      <c r="G6" s="3">
        <v>222</v>
      </c>
      <c r="H6" s="3">
        <v>236</v>
      </c>
      <c r="I6" s="3">
        <v>231</v>
      </c>
      <c r="J6" s="3">
        <f t="shared" si="0"/>
        <v>28</v>
      </c>
      <c r="K6" s="1">
        <f t="shared" si="1"/>
        <v>5619</v>
      </c>
      <c r="L6" s="11">
        <f t="shared" si="2"/>
        <v>200.67857142857142</v>
      </c>
    </row>
    <row r="7" spans="2:12" ht="14.25" customHeight="1" thickBot="1" x14ac:dyDescent="0.35">
      <c r="B7" s="4" t="s">
        <v>41</v>
      </c>
      <c r="C7" s="4" t="s">
        <v>42</v>
      </c>
      <c r="D7" s="3">
        <v>28</v>
      </c>
      <c r="E7" s="3">
        <v>5440</v>
      </c>
      <c r="F7" s="3">
        <v>231</v>
      </c>
      <c r="G7" s="3">
        <v>236</v>
      </c>
      <c r="H7" s="3"/>
      <c r="I7" s="3"/>
      <c r="J7" s="3">
        <f t="shared" si="0"/>
        <v>30</v>
      </c>
      <c r="K7" s="1">
        <f t="shared" si="1"/>
        <v>5907</v>
      </c>
      <c r="L7" s="11">
        <f t="shared" si="2"/>
        <v>196.9</v>
      </c>
    </row>
    <row r="8" spans="2:12" ht="14.25" customHeight="1" thickBot="1" x14ac:dyDescent="0.35">
      <c r="B8" s="4" t="s">
        <v>43</v>
      </c>
      <c r="C8" s="4" t="s">
        <v>44</v>
      </c>
      <c r="D8" s="3">
        <v>28</v>
      </c>
      <c r="E8" s="3">
        <v>5411</v>
      </c>
      <c r="F8" s="3">
        <v>210</v>
      </c>
      <c r="G8" s="3">
        <v>269</v>
      </c>
      <c r="H8" s="3"/>
      <c r="I8" s="3"/>
      <c r="J8" s="3">
        <f t="shared" si="0"/>
        <v>30</v>
      </c>
      <c r="K8" s="1">
        <f t="shared" si="1"/>
        <v>5890</v>
      </c>
      <c r="L8" s="11">
        <f t="shared" si="2"/>
        <v>196.33333333333334</v>
      </c>
    </row>
    <row r="9" spans="2:12" ht="14.25" customHeight="1" x14ac:dyDescent="0.3"/>
    <row r="10" spans="2:12" ht="14.25" customHeight="1" x14ac:dyDescent="0.3"/>
    <row r="11" spans="2:12" ht="14.25" customHeight="1" x14ac:dyDescent="0.3"/>
    <row r="12" spans="2:12" ht="14.25" customHeight="1" x14ac:dyDescent="0.3"/>
    <row r="13" spans="2:12" ht="14.25" customHeight="1" x14ac:dyDescent="0.3"/>
    <row r="14" spans="2:12" ht="14.25" customHeight="1" x14ac:dyDescent="0.3"/>
    <row r="15" spans="2:12" ht="14.25" customHeight="1" x14ac:dyDescent="0.3"/>
    <row r="16" spans="2:1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96EF-AB78-4F0D-90EB-2599E9723182}">
  <sheetPr>
    <pageSetUpPr fitToPage="1"/>
  </sheetPr>
  <dimension ref="A1:J1000"/>
  <sheetViews>
    <sheetView workbookViewId="0">
      <selection sqref="A1:J1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1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4.25" customHeight="1" x14ac:dyDescent="0.3">
      <c r="A2" s="2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4.25" customHeight="1" x14ac:dyDescent="0.3">
      <c r="A3" s="27" t="s">
        <v>2</v>
      </c>
      <c r="B3" s="14"/>
      <c r="C3" s="14"/>
      <c r="D3" s="14"/>
      <c r="E3" s="2" t="s">
        <v>3</v>
      </c>
      <c r="F3" s="2" t="s">
        <v>3</v>
      </c>
      <c r="G3" s="27" t="s">
        <v>4</v>
      </c>
      <c r="H3" s="14"/>
      <c r="I3" s="14"/>
      <c r="J3" s="14"/>
    </row>
    <row r="4" spans="1:10" ht="14.25" customHeight="1" x14ac:dyDescent="0.3">
      <c r="A4" s="16"/>
      <c r="B4" s="17"/>
      <c r="C4" s="17"/>
      <c r="D4" s="18"/>
      <c r="E4" s="3"/>
      <c r="F4" s="3"/>
      <c r="G4" s="16"/>
      <c r="H4" s="17"/>
      <c r="I4" s="17"/>
      <c r="J4" s="18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/>
      <c r="C6" s="3"/>
      <c r="D6" s="3"/>
      <c r="E6" s="3"/>
      <c r="F6" s="3"/>
      <c r="G6" s="3"/>
      <c r="H6" s="3"/>
      <c r="I6" s="4"/>
      <c r="J6" s="4"/>
    </row>
    <row r="7" spans="1:10" ht="14.25" customHeight="1" x14ac:dyDescent="0.3">
      <c r="A7" s="4"/>
      <c r="B7" s="4"/>
      <c r="C7" s="3"/>
      <c r="D7" s="3"/>
      <c r="E7" s="3"/>
      <c r="F7" s="3"/>
      <c r="G7" s="3"/>
      <c r="H7" s="3"/>
      <c r="I7" s="4"/>
      <c r="J7" s="4"/>
    </row>
    <row r="8" spans="1:10" ht="14.25" customHeight="1" x14ac:dyDescent="0.3">
      <c r="A8" s="4"/>
      <c r="B8" s="4"/>
      <c r="C8" s="3"/>
      <c r="D8" s="3"/>
      <c r="E8" s="3"/>
      <c r="F8" s="3"/>
      <c r="G8" s="3"/>
      <c r="H8" s="3"/>
      <c r="I8" s="4"/>
      <c r="J8" s="4"/>
    </row>
    <row r="9" spans="1:10" ht="14.25" customHeight="1" x14ac:dyDescent="0.3">
      <c r="A9" s="4"/>
      <c r="B9" s="5"/>
      <c r="C9" s="3"/>
      <c r="D9" s="3"/>
      <c r="E9" s="3"/>
      <c r="F9" s="3"/>
      <c r="G9" s="3"/>
      <c r="H9" s="3"/>
      <c r="I9" s="4"/>
      <c r="J9" s="4"/>
    </row>
    <row r="10" spans="1:10" ht="14.25" customHeight="1" thickBot="1" x14ac:dyDescent="0.35">
      <c r="B10" s="1"/>
      <c r="C10" s="3"/>
      <c r="D10" s="3"/>
      <c r="E10" s="6"/>
      <c r="F10" s="6"/>
      <c r="G10" s="7"/>
      <c r="H10" s="3"/>
      <c r="I10" s="3" t="s">
        <v>11</v>
      </c>
    </row>
    <row r="11" spans="1:10" ht="14.25" customHeight="1" thickBot="1" x14ac:dyDescent="0.35">
      <c r="B11" s="22" t="s">
        <v>12</v>
      </c>
      <c r="C11" s="17"/>
      <c r="D11" s="18"/>
      <c r="E11" s="8"/>
      <c r="F11" s="8"/>
      <c r="G11" s="23" t="s">
        <v>12</v>
      </c>
      <c r="H11" s="17"/>
      <c r="I11" s="18"/>
    </row>
    <row r="12" spans="1:10" ht="14.25" customHeight="1" x14ac:dyDescent="0.3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4.25" customHeight="1" x14ac:dyDescent="0.3">
      <c r="A13" s="16"/>
      <c r="B13" s="17"/>
      <c r="C13" s="17"/>
      <c r="D13" s="18"/>
      <c r="E13" s="3"/>
      <c r="F13" s="3"/>
      <c r="G13" s="16"/>
      <c r="H13" s="17"/>
      <c r="I13" s="17"/>
      <c r="J13" s="18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/>
      <c r="C15" s="3"/>
      <c r="D15" s="3"/>
      <c r="E15" s="3"/>
      <c r="F15" s="3"/>
      <c r="G15" s="3"/>
      <c r="H15" s="3"/>
      <c r="I15" s="4"/>
      <c r="J15" s="4"/>
    </row>
    <row r="16" spans="1:10" ht="14.25" customHeight="1" x14ac:dyDescent="0.3">
      <c r="A16" s="4"/>
      <c r="B16" s="4"/>
      <c r="C16" s="3"/>
      <c r="D16" s="3"/>
      <c r="E16" s="3"/>
      <c r="F16" s="3"/>
      <c r="G16" s="3"/>
      <c r="H16" s="3"/>
      <c r="I16" s="4"/>
      <c r="J16" s="4"/>
    </row>
    <row r="17" spans="1:10" ht="14.25" customHeight="1" x14ac:dyDescent="0.3">
      <c r="A17" s="4"/>
      <c r="B17" s="4"/>
      <c r="C17" s="3"/>
      <c r="D17" s="3"/>
      <c r="E17" s="3"/>
      <c r="F17" s="3"/>
      <c r="G17" s="3"/>
      <c r="H17" s="3"/>
      <c r="I17" s="4"/>
      <c r="J17" s="4"/>
    </row>
    <row r="18" spans="1:10" ht="14.25" customHeight="1" x14ac:dyDescent="0.3">
      <c r="A18" s="4"/>
      <c r="B18" s="4"/>
      <c r="C18" s="3"/>
      <c r="D18" s="3"/>
      <c r="E18" s="3"/>
      <c r="F18" s="3"/>
      <c r="G18" s="3"/>
      <c r="H18" s="3"/>
      <c r="I18" s="5"/>
      <c r="J18" s="4"/>
    </row>
    <row r="19" spans="1:10" ht="14.25" customHeight="1" thickBot="1" x14ac:dyDescent="0.35">
      <c r="B19" s="1" t="s">
        <v>11</v>
      </c>
      <c r="C19" s="3"/>
      <c r="D19" s="3"/>
      <c r="E19" s="6"/>
      <c r="F19" s="6"/>
      <c r="G19" s="3"/>
      <c r="H19" s="3"/>
      <c r="I19" s="3" t="s">
        <v>11</v>
      </c>
    </row>
    <row r="20" spans="1:10" ht="14.25" customHeight="1" thickBot="1" x14ac:dyDescent="0.35">
      <c r="B20" s="22" t="s">
        <v>12</v>
      </c>
      <c r="C20" s="17"/>
      <c r="D20" s="18"/>
      <c r="E20" s="8"/>
      <c r="F20" s="8"/>
      <c r="G20" s="23" t="s">
        <v>12</v>
      </c>
      <c r="H20" s="17"/>
      <c r="I20" s="18"/>
    </row>
    <row r="21" spans="1:10" ht="14.25" customHeight="1" x14ac:dyDescent="0.3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4.25" customHeight="1" x14ac:dyDescent="0.3">
      <c r="A22" s="21"/>
      <c r="B22" s="17"/>
      <c r="C22" s="17"/>
      <c r="D22" s="18"/>
      <c r="E22" s="4"/>
      <c r="F22" s="4"/>
      <c r="G22" s="21"/>
      <c r="H22" s="17"/>
      <c r="I22" s="17"/>
      <c r="J22" s="18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thickBot="1" x14ac:dyDescent="0.35">
      <c r="B29" s="22" t="s">
        <v>12</v>
      </c>
      <c r="C29" s="17"/>
      <c r="D29" s="18"/>
      <c r="E29" s="9"/>
      <c r="F29" s="9"/>
      <c r="G29" s="23" t="s">
        <v>12</v>
      </c>
      <c r="H29" s="17"/>
      <c r="I29" s="18"/>
    </row>
    <row r="30" spans="1:10" ht="14.25" customHeight="1" x14ac:dyDescent="0.3">
      <c r="A30" s="24" t="s">
        <v>15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 thickBot="1" x14ac:dyDescent="0.35">
      <c r="A31" s="13" t="s">
        <v>2</v>
      </c>
      <c r="B31" s="14"/>
      <c r="C31" s="14"/>
      <c r="D31" s="15"/>
      <c r="E31" s="7" t="s">
        <v>16</v>
      </c>
      <c r="F31" s="7" t="s">
        <v>16</v>
      </c>
      <c r="G31" s="13" t="s">
        <v>4</v>
      </c>
      <c r="H31" s="14"/>
      <c r="I31" s="14"/>
      <c r="J31" s="15"/>
    </row>
    <row r="32" spans="1:10" ht="14.25" customHeight="1" thickBot="1" x14ac:dyDescent="0.35">
      <c r="A32" s="16"/>
      <c r="B32" s="17"/>
      <c r="C32" s="17"/>
      <c r="D32" s="18"/>
      <c r="E32" s="8"/>
      <c r="F32" s="8"/>
      <c r="G32" s="16"/>
      <c r="H32" s="17"/>
      <c r="I32" s="17"/>
      <c r="J32" s="18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Pojedynek 1</vt:lpstr>
      <vt:lpstr>Pojedynek 2</vt:lpstr>
      <vt:lpstr>Pojedynek 3</vt:lpstr>
      <vt:lpstr>Pojedynek 4</vt:lpstr>
      <vt:lpstr>Pojedynek 5</vt:lpstr>
      <vt:lpstr>Indywidualnie</vt:lpstr>
      <vt:lpstr>MVP</vt:lpstr>
      <vt:lpstr>Karta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Marta.Lydka</dc:creator>
  <cp:lastModifiedBy>Marta Łydka</cp:lastModifiedBy>
  <cp:lastPrinted>2024-04-21T09:02:26Z</cp:lastPrinted>
  <dcterms:created xsi:type="dcterms:W3CDTF">2022-05-13T09:12:38Z</dcterms:created>
  <dcterms:modified xsi:type="dcterms:W3CDTF">2024-04-22T19:18:19Z</dcterms:modified>
</cp:coreProperties>
</file>