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rzewiecki\Desktop\"/>
    </mc:Choice>
  </mc:AlternateContent>
  <xr:revisionPtr revIDLastSave="0" documentId="13_ncr:1_{624B3DD8-AE80-41EF-8ABF-5FD29CA3F135}" xr6:coauthVersionLast="47" xr6:coauthVersionMax="47" xr10:uidLastSave="{00000000-0000-0000-0000-000000000000}"/>
  <bookViews>
    <workbookView xWindow="-108" yWindow="-108" windowWidth="23256" windowHeight="12576" tabRatio="703" activeTab="8" xr2:uid="{F462DDCB-BC24-4D52-B5FD-46CB7D2B74B9}"/>
  </bookViews>
  <sheets>
    <sheet name="ZSB Szczecin 1" sheetId="7" r:id="rId1"/>
    <sheet name="Perfekt300 3" sheetId="6" r:id="rId2"/>
    <sheet name="OKB" sheetId="5" r:id="rId3"/>
    <sheet name="SSB Suwałki 3" sheetId="8" r:id="rId4"/>
    <sheet name="Martin 2" sheetId="9" r:id="rId5"/>
    <sheet name="SZB Szczecin 2" sheetId="11" r:id="rId6"/>
    <sheet name="Strajkujemy" sheetId="10" r:id="rId7"/>
    <sheet name="BMC Inowrocław" sheetId="4" r:id="rId8"/>
    <sheet name="PODSUMOWANIE" sheetId="13" r:id="rId9"/>
  </sheets>
  <definedNames>
    <definedName name="_xlnm._FilterDatabase" localSheetId="8" hidden="1">PODSUMOWANIE!$B$2:$U$10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7" l="1"/>
  <c r="N8" i="7"/>
  <c r="N9" i="7"/>
  <c r="N10" i="7"/>
  <c r="G70" i="4"/>
  <c r="G69" i="4"/>
  <c r="G68" i="4"/>
  <c r="N70" i="4"/>
  <c r="N69" i="4"/>
  <c r="N68" i="4"/>
  <c r="N62" i="4"/>
  <c r="N61" i="4"/>
  <c r="N60" i="4"/>
  <c r="G62" i="4"/>
  <c r="G61" i="4"/>
  <c r="G60" i="4"/>
  <c r="G54" i="4"/>
  <c r="G53" i="4"/>
  <c r="G52" i="4"/>
  <c r="N54" i="4"/>
  <c r="N53" i="4"/>
  <c r="N52" i="4"/>
  <c r="N46" i="4"/>
  <c r="N45" i="4"/>
  <c r="N44" i="4"/>
  <c r="G46" i="4"/>
  <c r="G45" i="4"/>
  <c r="G44" i="4"/>
  <c r="G70" i="10"/>
  <c r="G69" i="10"/>
  <c r="G68" i="10"/>
  <c r="N70" i="10"/>
  <c r="N69" i="10"/>
  <c r="N68" i="10"/>
  <c r="N62" i="10"/>
  <c r="N61" i="10"/>
  <c r="N60" i="10"/>
  <c r="G62" i="10"/>
  <c r="G61" i="10"/>
  <c r="G60" i="10"/>
  <c r="G54" i="10"/>
  <c r="G53" i="10"/>
  <c r="G52" i="10"/>
  <c r="N54" i="10"/>
  <c r="N53" i="10"/>
  <c r="N52" i="10"/>
  <c r="N46" i="10"/>
  <c r="N45" i="10"/>
  <c r="N44" i="10"/>
  <c r="G46" i="10"/>
  <c r="G45" i="10"/>
  <c r="G44" i="10"/>
  <c r="N70" i="11"/>
  <c r="N69" i="11"/>
  <c r="N68" i="11"/>
  <c r="G70" i="11"/>
  <c r="G69" i="11"/>
  <c r="G68" i="11"/>
  <c r="G62" i="11"/>
  <c r="G61" i="11"/>
  <c r="G60" i="11"/>
  <c r="N62" i="11"/>
  <c r="N61" i="11"/>
  <c r="N60" i="11"/>
  <c r="N54" i="11"/>
  <c r="N53" i="11"/>
  <c r="N52" i="11"/>
  <c r="G54" i="11"/>
  <c r="G53" i="11"/>
  <c r="G52" i="11"/>
  <c r="N46" i="11"/>
  <c r="N45" i="11"/>
  <c r="N44" i="11"/>
  <c r="G46" i="11"/>
  <c r="G45" i="11"/>
  <c r="G44" i="11"/>
  <c r="G70" i="9"/>
  <c r="G69" i="9"/>
  <c r="G68" i="9"/>
  <c r="N70" i="9"/>
  <c r="N69" i="9"/>
  <c r="N68" i="9"/>
  <c r="N62" i="9"/>
  <c r="N61" i="9"/>
  <c r="N60" i="9"/>
  <c r="G62" i="9"/>
  <c r="G61" i="9"/>
  <c r="G60" i="9"/>
  <c r="G54" i="9"/>
  <c r="G53" i="9"/>
  <c r="G52" i="9"/>
  <c r="N54" i="9"/>
  <c r="N53" i="9"/>
  <c r="N52" i="9"/>
  <c r="N46" i="9"/>
  <c r="N45" i="9"/>
  <c r="N44" i="9"/>
  <c r="G46" i="9"/>
  <c r="G45" i="9"/>
  <c r="G44" i="9"/>
  <c r="G70" i="8"/>
  <c r="G69" i="8"/>
  <c r="G68" i="8"/>
  <c r="N70" i="8"/>
  <c r="N69" i="8"/>
  <c r="N68" i="8"/>
  <c r="N62" i="8"/>
  <c r="N61" i="8"/>
  <c r="N60" i="8"/>
  <c r="G62" i="8"/>
  <c r="G61" i="8"/>
  <c r="G60" i="8"/>
  <c r="G54" i="8"/>
  <c r="G53" i="8"/>
  <c r="G52" i="8"/>
  <c r="N54" i="8"/>
  <c r="N53" i="8"/>
  <c r="N52" i="8"/>
  <c r="N46" i="8"/>
  <c r="N45" i="8"/>
  <c r="N44" i="8"/>
  <c r="G46" i="8"/>
  <c r="G45" i="8"/>
  <c r="G44" i="8"/>
  <c r="N70" i="5"/>
  <c r="N69" i="5"/>
  <c r="N68" i="5"/>
  <c r="G70" i="5"/>
  <c r="G69" i="5"/>
  <c r="G68" i="5"/>
  <c r="N62" i="5"/>
  <c r="N61" i="5"/>
  <c r="N60" i="5"/>
  <c r="G62" i="5"/>
  <c r="G61" i="5"/>
  <c r="G60" i="5"/>
  <c r="N54" i="5"/>
  <c r="N53" i="5"/>
  <c r="N52" i="5"/>
  <c r="G54" i="5"/>
  <c r="G53" i="5"/>
  <c r="G52" i="5"/>
  <c r="N46" i="5"/>
  <c r="N45" i="5"/>
  <c r="N44" i="5"/>
  <c r="G46" i="5"/>
  <c r="G45" i="5"/>
  <c r="G44" i="5"/>
  <c r="N70" i="6"/>
  <c r="N69" i="6"/>
  <c r="N68" i="6"/>
  <c r="G70" i="6"/>
  <c r="G69" i="6"/>
  <c r="G68" i="6"/>
  <c r="N62" i="6"/>
  <c r="N61" i="6"/>
  <c r="N60" i="6"/>
  <c r="G62" i="6"/>
  <c r="G61" i="6"/>
  <c r="G60" i="6"/>
  <c r="G54" i="6"/>
  <c r="G53" i="6"/>
  <c r="G52" i="6"/>
  <c r="N54" i="6"/>
  <c r="N53" i="6"/>
  <c r="N52" i="6"/>
  <c r="N46" i="6"/>
  <c r="N45" i="6"/>
  <c r="N44" i="6"/>
  <c r="G46" i="6"/>
  <c r="G45" i="6"/>
  <c r="G44" i="6"/>
  <c r="G70" i="7"/>
  <c r="G69" i="7"/>
  <c r="G68" i="7"/>
  <c r="N70" i="7"/>
  <c r="N69" i="7"/>
  <c r="N68" i="7"/>
  <c r="N62" i="7"/>
  <c r="N61" i="7"/>
  <c r="N60" i="7"/>
  <c r="G62" i="7"/>
  <c r="G61" i="7"/>
  <c r="G60" i="7"/>
  <c r="G54" i="7"/>
  <c r="G53" i="7"/>
  <c r="G52" i="7"/>
  <c r="N54" i="7"/>
  <c r="N53" i="7"/>
  <c r="N52" i="7"/>
  <c r="N46" i="7"/>
  <c r="N45" i="7"/>
  <c r="N44" i="7"/>
  <c r="G46" i="7"/>
  <c r="G45" i="7"/>
  <c r="G44" i="7"/>
  <c r="D40" i="6" l="1"/>
  <c r="D40" i="5"/>
  <c r="D40" i="8"/>
  <c r="D40" i="9"/>
  <c r="D40" i="10"/>
  <c r="D40" i="4"/>
  <c r="E16" i="13"/>
  <c r="J36" i="4"/>
  <c r="J36" i="10"/>
  <c r="J36" i="9"/>
  <c r="J36" i="8"/>
  <c r="J36" i="5"/>
  <c r="J36" i="6"/>
  <c r="N71" i="4"/>
  <c r="Q15" i="13" s="1"/>
  <c r="M71" i="4"/>
  <c r="G71" i="4"/>
  <c r="O15" i="13" s="1"/>
  <c r="F71" i="4"/>
  <c r="N63" i="4"/>
  <c r="M15" i="13" s="1"/>
  <c r="M63" i="4"/>
  <c r="G63" i="4"/>
  <c r="K15" i="13" s="1"/>
  <c r="F63" i="4"/>
  <c r="N55" i="4"/>
  <c r="I15" i="13" s="1"/>
  <c r="M55" i="4"/>
  <c r="G55" i="4"/>
  <c r="G15" i="13" s="1"/>
  <c r="F55" i="4"/>
  <c r="N47" i="4"/>
  <c r="M47" i="4"/>
  <c r="G47" i="4"/>
  <c r="C15" i="13" s="1"/>
  <c r="F47" i="4"/>
  <c r="G42" i="4"/>
  <c r="N42" i="4" s="1"/>
  <c r="G50" i="4" s="1"/>
  <c r="N50" i="4" s="1"/>
  <c r="G58" i="4" s="1"/>
  <c r="N58" i="4" s="1"/>
  <c r="G66" i="4" s="1"/>
  <c r="N66" i="4" s="1"/>
  <c r="N71" i="10"/>
  <c r="Q18" i="13" s="1"/>
  <c r="M71" i="10"/>
  <c r="G71" i="10"/>
  <c r="O18" i="13" s="1"/>
  <c r="F71" i="10"/>
  <c r="N63" i="10"/>
  <c r="M18" i="13" s="1"/>
  <c r="M63" i="10"/>
  <c r="G63" i="10"/>
  <c r="K18" i="13" s="1"/>
  <c r="F63" i="10"/>
  <c r="N55" i="10"/>
  <c r="I18" i="13" s="1"/>
  <c r="M55" i="10"/>
  <c r="G55" i="10"/>
  <c r="G18" i="13" s="1"/>
  <c r="F55" i="10"/>
  <c r="N47" i="10"/>
  <c r="E18" i="13" s="1"/>
  <c r="M47" i="10"/>
  <c r="G47" i="10"/>
  <c r="C18" i="13" s="1"/>
  <c r="F47" i="10"/>
  <c r="G42" i="10"/>
  <c r="N42" i="10" s="1"/>
  <c r="G50" i="10" s="1"/>
  <c r="N50" i="10" s="1"/>
  <c r="G58" i="10" s="1"/>
  <c r="N58" i="10" s="1"/>
  <c r="G66" i="10" s="1"/>
  <c r="N66" i="10" s="1"/>
  <c r="N71" i="11"/>
  <c r="Q20" i="13" s="1"/>
  <c r="M71" i="11"/>
  <c r="G71" i="11"/>
  <c r="O20" i="13" s="1"/>
  <c r="F71" i="11"/>
  <c r="N63" i="11"/>
  <c r="M20" i="13" s="1"/>
  <c r="M63" i="11"/>
  <c r="G63" i="11"/>
  <c r="K20" i="13" s="1"/>
  <c r="F63" i="11"/>
  <c r="N55" i="11"/>
  <c r="I20" i="13" s="1"/>
  <c r="M55" i="11"/>
  <c r="G55" i="11"/>
  <c r="G20" i="13" s="1"/>
  <c r="F55" i="11"/>
  <c r="N47" i="11"/>
  <c r="M47" i="11"/>
  <c r="G47" i="11"/>
  <c r="C20" i="13" s="1"/>
  <c r="F47" i="11"/>
  <c r="G42" i="11"/>
  <c r="N42" i="11" s="1"/>
  <c r="G50" i="11" s="1"/>
  <c r="N50" i="11" s="1"/>
  <c r="G58" i="11" s="1"/>
  <c r="N58" i="11" s="1"/>
  <c r="G66" i="11" s="1"/>
  <c r="N66" i="11" s="1"/>
  <c r="N71" i="9"/>
  <c r="Q21" i="13" s="1"/>
  <c r="M71" i="9"/>
  <c r="G71" i="9"/>
  <c r="O21" i="13" s="1"/>
  <c r="F71" i="9"/>
  <c r="N63" i="9"/>
  <c r="M21" i="13" s="1"/>
  <c r="M63" i="9"/>
  <c r="G63" i="9"/>
  <c r="K21" i="13" s="1"/>
  <c r="F63" i="9"/>
  <c r="N55" i="9"/>
  <c r="I21" i="13" s="1"/>
  <c r="M55" i="9"/>
  <c r="G55" i="9"/>
  <c r="G21" i="13" s="1"/>
  <c r="F55" i="9"/>
  <c r="N47" i="9"/>
  <c r="E21" i="13" s="1"/>
  <c r="M47" i="9"/>
  <c r="G47" i="9"/>
  <c r="C21" i="13" s="1"/>
  <c r="F47" i="9"/>
  <c r="G42" i="9"/>
  <c r="N42" i="9" s="1"/>
  <c r="G50" i="9" s="1"/>
  <c r="N50" i="9" s="1"/>
  <c r="G58" i="9" s="1"/>
  <c r="N58" i="9" s="1"/>
  <c r="G66" i="9" s="1"/>
  <c r="N66" i="9" s="1"/>
  <c r="N71" i="8"/>
  <c r="Q19" i="13" s="1"/>
  <c r="M71" i="8"/>
  <c r="G71" i="8"/>
  <c r="O19" i="13" s="1"/>
  <c r="F71" i="8"/>
  <c r="N63" i="8"/>
  <c r="M19" i="13" s="1"/>
  <c r="M63" i="8"/>
  <c r="G63" i="8"/>
  <c r="K19" i="13" s="1"/>
  <c r="F63" i="8"/>
  <c r="N55" i="8"/>
  <c r="I19" i="13" s="1"/>
  <c r="M55" i="8"/>
  <c r="G55" i="8"/>
  <c r="G19" i="13" s="1"/>
  <c r="F55" i="8"/>
  <c r="N47" i="8"/>
  <c r="E19" i="13" s="1"/>
  <c r="M47" i="8"/>
  <c r="G47" i="8"/>
  <c r="C19" i="13" s="1"/>
  <c r="F47" i="8"/>
  <c r="G42" i="8"/>
  <c r="N42" i="8" s="1"/>
  <c r="G50" i="8" s="1"/>
  <c r="N50" i="8" s="1"/>
  <c r="G58" i="8" s="1"/>
  <c r="N58" i="8" s="1"/>
  <c r="G66" i="8" s="1"/>
  <c r="N66" i="8" s="1"/>
  <c r="N71" i="5"/>
  <c r="Q16" i="13" s="1"/>
  <c r="M71" i="5"/>
  <c r="G71" i="5"/>
  <c r="O16" i="13" s="1"/>
  <c r="F71" i="5"/>
  <c r="N63" i="5"/>
  <c r="M16" i="13" s="1"/>
  <c r="M63" i="5"/>
  <c r="G63" i="5"/>
  <c r="K16" i="13" s="1"/>
  <c r="F63" i="5"/>
  <c r="N55" i="5"/>
  <c r="I16" i="13" s="1"/>
  <c r="M55" i="5"/>
  <c r="G55" i="5"/>
  <c r="G16" i="13" s="1"/>
  <c r="F55" i="5"/>
  <c r="N47" i="5"/>
  <c r="M47" i="5"/>
  <c r="G47" i="5"/>
  <c r="C16" i="13" s="1"/>
  <c r="F47" i="5"/>
  <c r="N42" i="5"/>
  <c r="G50" i="5" s="1"/>
  <c r="N50" i="5" s="1"/>
  <c r="G58" i="5" s="1"/>
  <c r="N58" i="5" s="1"/>
  <c r="G66" i="5" s="1"/>
  <c r="N66" i="5" s="1"/>
  <c r="G42" i="5"/>
  <c r="G14" i="6"/>
  <c r="N14" i="6" s="1"/>
  <c r="G22" i="6" s="1"/>
  <c r="N22" i="6" s="1"/>
  <c r="G30" i="6" s="1"/>
  <c r="N30" i="6" s="1"/>
  <c r="N6" i="6"/>
  <c r="G6" i="6"/>
  <c r="N71" i="6"/>
  <c r="Q17" i="13" s="1"/>
  <c r="M71" i="6"/>
  <c r="G71" i="6"/>
  <c r="O17" i="13" s="1"/>
  <c r="F71" i="6"/>
  <c r="N63" i="6"/>
  <c r="M17" i="13" s="1"/>
  <c r="M63" i="6"/>
  <c r="G63" i="6"/>
  <c r="K17" i="13" s="1"/>
  <c r="F63" i="6"/>
  <c r="N55" i="6"/>
  <c r="I17" i="13" s="1"/>
  <c r="M55" i="6"/>
  <c r="G55" i="6"/>
  <c r="G17" i="13" s="1"/>
  <c r="F55" i="6"/>
  <c r="N47" i="6"/>
  <c r="E17" i="13" s="1"/>
  <c r="M47" i="6"/>
  <c r="G47" i="6"/>
  <c r="C17" i="13" s="1"/>
  <c r="F47" i="6"/>
  <c r="G42" i="6"/>
  <c r="N42" i="6" s="1"/>
  <c r="G50" i="6" s="1"/>
  <c r="N50" i="6" s="1"/>
  <c r="G58" i="6" s="1"/>
  <c r="N58" i="6" s="1"/>
  <c r="G66" i="6" s="1"/>
  <c r="N66" i="6" s="1"/>
  <c r="D4" i="6"/>
  <c r="D4" i="7"/>
  <c r="D40" i="7" s="1"/>
  <c r="D4" i="4"/>
  <c r="D4" i="10"/>
  <c r="D4" i="11"/>
  <c r="D40" i="11" s="1"/>
  <c r="D4" i="9"/>
  <c r="D4" i="8"/>
  <c r="D4" i="5"/>
  <c r="G42" i="7"/>
  <c r="N42" i="7"/>
  <c r="G50" i="7" s="1"/>
  <c r="N50" i="7" s="1"/>
  <c r="G58" i="7" s="1"/>
  <c r="N58" i="7" s="1"/>
  <c r="G66" i="7" s="1"/>
  <c r="N66" i="7" s="1"/>
  <c r="G6" i="7"/>
  <c r="N6" i="7" s="1"/>
  <c r="G14" i="7" s="1"/>
  <c r="N14" i="7" s="1"/>
  <c r="G22" i="7" s="1"/>
  <c r="F71" i="7"/>
  <c r="M71" i="7"/>
  <c r="M63" i="7"/>
  <c r="F63" i="7"/>
  <c r="F55" i="7"/>
  <c r="M55" i="7"/>
  <c r="M47" i="7"/>
  <c r="F47" i="7"/>
  <c r="F35" i="7"/>
  <c r="M35" i="7"/>
  <c r="M27" i="7"/>
  <c r="F27" i="7"/>
  <c r="F19" i="7"/>
  <c r="M19" i="7"/>
  <c r="F11" i="7"/>
  <c r="G71" i="7"/>
  <c r="O14" i="13" s="1"/>
  <c r="N71" i="7"/>
  <c r="Q14" i="13" s="1"/>
  <c r="N63" i="7"/>
  <c r="M14" i="13" s="1"/>
  <c r="G63" i="7"/>
  <c r="K14" i="13" s="1"/>
  <c r="N55" i="7"/>
  <c r="I14" i="13" s="1"/>
  <c r="G55" i="7"/>
  <c r="G14" i="13" s="1"/>
  <c r="H19" i="13" s="1"/>
  <c r="N47" i="7"/>
  <c r="E14" i="13" s="1"/>
  <c r="G47" i="7"/>
  <c r="C14" i="13" s="1"/>
  <c r="Q4" i="13"/>
  <c r="O4" i="13"/>
  <c r="M4" i="13"/>
  <c r="K4" i="13"/>
  <c r="I4" i="13"/>
  <c r="G4" i="13"/>
  <c r="E4" i="13"/>
  <c r="C4" i="13"/>
  <c r="Q7" i="13"/>
  <c r="O7" i="13"/>
  <c r="M7" i="13"/>
  <c r="K7" i="13"/>
  <c r="I7" i="13"/>
  <c r="G7" i="13"/>
  <c r="E7" i="13"/>
  <c r="C7" i="13"/>
  <c r="Q10" i="13"/>
  <c r="O10" i="13"/>
  <c r="M10" i="13"/>
  <c r="K10" i="13"/>
  <c r="I10" i="13"/>
  <c r="G10" i="13"/>
  <c r="E10" i="13"/>
  <c r="C10" i="13"/>
  <c r="Q8" i="13"/>
  <c r="O8" i="13"/>
  <c r="M8" i="13"/>
  <c r="K8" i="13"/>
  <c r="I8" i="13"/>
  <c r="G8" i="13"/>
  <c r="E8" i="13"/>
  <c r="C8" i="13"/>
  <c r="Q5" i="13"/>
  <c r="O5" i="13"/>
  <c r="M5" i="13"/>
  <c r="K5" i="13"/>
  <c r="I5" i="13"/>
  <c r="G5" i="13"/>
  <c r="E5" i="13"/>
  <c r="C5" i="13"/>
  <c r="Q6" i="13"/>
  <c r="O6" i="13"/>
  <c r="M6" i="13"/>
  <c r="K6" i="13"/>
  <c r="I6" i="13"/>
  <c r="G6" i="13"/>
  <c r="E6" i="13"/>
  <c r="C6" i="13"/>
  <c r="S6" i="13" s="1"/>
  <c r="G34" i="7"/>
  <c r="G33" i="7"/>
  <c r="G32" i="7"/>
  <c r="N34" i="7"/>
  <c r="N33" i="7"/>
  <c r="N32" i="7"/>
  <c r="N26" i="7"/>
  <c r="N25" i="7"/>
  <c r="N24" i="7"/>
  <c r="G26" i="7"/>
  <c r="G27" i="7" s="1"/>
  <c r="K3" i="13" s="1"/>
  <c r="G25" i="7"/>
  <c r="G24" i="7"/>
  <c r="G18" i="7"/>
  <c r="G17" i="7"/>
  <c r="G16" i="7"/>
  <c r="N18" i="7"/>
  <c r="N17" i="7"/>
  <c r="N16" i="7"/>
  <c r="G10" i="7"/>
  <c r="G9" i="7"/>
  <c r="G8" i="7"/>
  <c r="N34" i="6"/>
  <c r="N33" i="6"/>
  <c r="N32" i="6"/>
  <c r="G34" i="6"/>
  <c r="G35" i="6" s="1"/>
  <c r="G33" i="6"/>
  <c r="G32" i="6"/>
  <c r="G26" i="6"/>
  <c r="G25" i="6"/>
  <c r="G24" i="6"/>
  <c r="G27" i="6" s="1"/>
  <c r="N26" i="6"/>
  <c r="N25" i="6"/>
  <c r="N24" i="6"/>
  <c r="N18" i="6"/>
  <c r="N17" i="6"/>
  <c r="N16" i="6"/>
  <c r="G18" i="6"/>
  <c r="G17" i="6"/>
  <c r="G16" i="6"/>
  <c r="N10" i="6"/>
  <c r="N9" i="6"/>
  <c r="N8" i="6"/>
  <c r="G10" i="6"/>
  <c r="G9" i="6"/>
  <c r="G8" i="6"/>
  <c r="G11" i="6" s="1"/>
  <c r="N34" i="5"/>
  <c r="N33" i="5"/>
  <c r="N32" i="5"/>
  <c r="N35" i="5" s="1"/>
  <c r="G34" i="5"/>
  <c r="G35" i="5" s="1"/>
  <c r="G33" i="5"/>
  <c r="G32" i="5"/>
  <c r="N26" i="5"/>
  <c r="N25" i="5"/>
  <c r="N27" i="5" s="1"/>
  <c r="N24" i="5"/>
  <c r="G26" i="5"/>
  <c r="G25" i="5"/>
  <c r="G24" i="5"/>
  <c r="G18" i="5"/>
  <c r="G17" i="5"/>
  <c r="G16" i="5"/>
  <c r="N18" i="5"/>
  <c r="N19" i="5" s="1"/>
  <c r="N17" i="5"/>
  <c r="N16" i="5"/>
  <c r="N10" i="5"/>
  <c r="N9" i="5"/>
  <c r="N8" i="5"/>
  <c r="G10" i="5"/>
  <c r="G9" i="5"/>
  <c r="G8" i="5"/>
  <c r="G34" i="8"/>
  <c r="G33" i="8"/>
  <c r="G32" i="8"/>
  <c r="N34" i="8"/>
  <c r="N33" i="8"/>
  <c r="N32" i="8"/>
  <c r="N35" i="8" s="1"/>
  <c r="N26" i="8"/>
  <c r="N25" i="8"/>
  <c r="N24" i="8"/>
  <c r="G26" i="8"/>
  <c r="G25" i="8"/>
  <c r="G24" i="8"/>
  <c r="G18" i="8"/>
  <c r="G17" i="8"/>
  <c r="G16" i="8"/>
  <c r="G19" i="8" s="1"/>
  <c r="N18" i="8"/>
  <c r="N17" i="8"/>
  <c r="N16" i="8"/>
  <c r="N10" i="8"/>
  <c r="N9" i="8"/>
  <c r="N8" i="8"/>
  <c r="N11" i="8" s="1"/>
  <c r="G10" i="8"/>
  <c r="G9" i="8"/>
  <c r="G8" i="8"/>
  <c r="N34" i="9"/>
  <c r="N33" i="9"/>
  <c r="N32" i="9"/>
  <c r="G34" i="9"/>
  <c r="G33" i="9"/>
  <c r="G32" i="9"/>
  <c r="G18" i="9"/>
  <c r="G17" i="9"/>
  <c r="G16" i="9"/>
  <c r="G26" i="9"/>
  <c r="G25" i="9"/>
  <c r="G24" i="9"/>
  <c r="N26" i="9"/>
  <c r="N25" i="9"/>
  <c r="N24" i="9"/>
  <c r="N18" i="9"/>
  <c r="N17" i="9"/>
  <c r="N16" i="9"/>
  <c r="N10" i="9"/>
  <c r="N9" i="9"/>
  <c r="N8" i="9"/>
  <c r="G10" i="9"/>
  <c r="G9" i="9"/>
  <c r="G8" i="9"/>
  <c r="G34" i="11"/>
  <c r="G33" i="11"/>
  <c r="G32" i="11"/>
  <c r="G35" i="11" s="1"/>
  <c r="O9" i="13" s="1"/>
  <c r="N34" i="11"/>
  <c r="N33" i="11"/>
  <c r="N32" i="11"/>
  <c r="N26" i="11"/>
  <c r="N25" i="11"/>
  <c r="N24" i="11"/>
  <c r="G26" i="11"/>
  <c r="G25" i="11"/>
  <c r="G24" i="11"/>
  <c r="G18" i="11"/>
  <c r="G17" i="11"/>
  <c r="G16" i="11"/>
  <c r="N18" i="11"/>
  <c r="N17" i="11"/>
  <c r="N16" i="11"/>
  <c r="N10" i="11"/>
  <c r="N9" i="11"/>
  <c r="N8" i="11"/>
  <c r="G10" i="11"/>
  <c r="G9" i="11"/>
  <c r="G8" i="11"/>
  <c r="G34" i="4"/>
  <c r="G33" i="4"/>
  <c r="G32" i="4"/>
  <c r="N34" i="4"/>
  <c r="N33" i="4"/>
  <c r="N32" i="4"/>
  <c r="N26" i="4"/>
  <c r="N25" i="4"/>
  <c r="N24" i="4"/>
  <c r="G26" i="4"/>
  <c r="G25" i="4"/>
  <c r="G24" i="4"/>
  <c r="G18" i="4"/>
  <c r="G17" i="4"/>
  <c r="G16" i="4"/>
  <c r="N18" i="4"/>
  <c r="N17" i="4"/>
  <c r="N16" i="4"/>
  <c r="N10" i="4"/>
  <c r="N9" i="4"/>
  <c r="N8" i="4"/>
  <c r="N11" i="4" s="1"/>
  <c r="G10" i="4"/>
  <c r="G9" i="4"/>
  <c r="G8" i="4"/>
  <c r="M35" i="10"/>
  <c r="F35" i="10"/>
  <c r="F27" i="10"/>
  <c r="F19" i="10"/>
  <c r="M27" i="10"/>
  <c r="M19" i="10"/>
  <c r="M11" i="10"/>
  <c r="F11" i="10"/>
  <c r="G32" i="10"/>
  <c r="G33" i="10"/>
  <c r="G34" i="10"/>
  <c r="N34" i="10"/>
  <c r="N33" i="10"/>
  <c r="N32" i="10"/>
  <c r="N24" i="10"/>
  <c r="N25" i="10"/>
  <c r="N26" i="10"/>
  <c r="G26" i="10"/>
  <c r="G25" i="10"/>
  <c r="G24" i="10"/>
  <c r="G16" i="10"/>
  <c r="G17" i="10"/>
  <c r="G18" i="10"/>
  <c r="N18" i="10"/>
  <c r="N17" i="10"/>
  <c r="N16" i="10"/>
  <c r="N10" i="10"/>
  <c r="N9" i="10"/>
  <c r="N8" i="10"/>
  <c r="N11" i="10" s="1"/>
  <c r="G10" i="10"/>
  <c r="G9" i="10"/>
  <c r="G8" i="10"/>
  <c r="R20" i="13" l="1"/>
  <c r="N19" i="7"/>
  <c r="I3" i="13" s="1"/>
  <c r="N35" i="11"/>
  <c r="Q9" i="13" s="1"/>
  <c r="H18" i="13"/>
  <c r="H15" i="13"/>
  <c r="P18" i="13"/>
  <c r="P16" i="13"/>
  <c r="H20" i="13"/>
  <c r="R21" i="13"/>
  <c r="R18" i="13"/>
  <c r="R16" i="13"/>
  <c r="R17" i="13"/>
  <c r="R15" i="13"/>
  <c r="R14" i="13"/>
  <c r="R19" i="13"/>
  <c r="P15" i="13"/>
  <c r="P14" i="13"/>
  <c r="P17" i="13"/>
  <c r="P19" i="13"/>
  <c r="P20" i="13"/>
  <c r="P21" i="13"/>
  <c r="N21" i="13"/>
  <c r="N17" i="13"/>
  <c r="N20" i="13"/>
  <c r="N18" i="13"/>
  <c r="N14" i="13"/>
  <c r="N19" i="13"/>
  <c r="N15" i="13"/>
  <c r="N16" i="13"/>
  <c r="L18" i="13"/>
  <c r="L15" i="13"/>
  <c r="L14" i="13"/>
  <c r="L20" i="13"/>
  <c r="L17" i="13"/>
  <c r="L16" i="13"/>
  <c r="L19" i="13"/>
  <c r="L21" i="13"/>
  <c r="J18" i="13"/>
  <c r="J17" i="13"/>
  <c r="J21" i="13"/>
  <c r="J20" i="13"/>
  <c r="J16" i="13"/>
  <c r="J15" i="13"/>
  <c r="J19" i="13"/>
  <c r="J14" i="13"/>
  <c r="H21" i="13"/>
  <c r="H14" i="13"/>
  <c r="H16" i="13"/>
  <c r="H17" i="13"/>
  <c r="H8" i="13"/>
  <c r="D16" i="13"/>
  <c r="D18" i="13"/>
  <c r="J72" i="4"/>
  <c r="E15" i="13"/>
  <c r="D15" i="13"/>
  <c r="S15" i="13"/>
  <c r="J72" i="10"/>
  <c r="S18" i="13"/>
  <c r="J72" i="11"/>
  <c r="E20" i="13"/>
  <c r="F20" i="13" s="1"/>
  <c r="D20" i="13"/>
  <c r="J72" i="9"/>
  <c r="S21" i="13"/>
  <c r="D21" i="13"/>
  <c r="S19" i="13"/>
  <c r="J72" i="8"/>
  <c r="D19" i="13"/>
  <c r="J72" i="5"/>
  <c r="S16" i="13"/>
  <c r="S17" i="13"/>
  <c r="D17" i="13"/>
  <c r="J72" i="6"/>
  <c r="D14" i="13"/>
  <c r="S14" i="13"/>
  <c r="J72" i="7"/>
  <c r="S8" i="13"/>
  <c r="S10" i="13"/>
  <c r="S7" i="13"/>
  <c r="S5" i="13"/>
  <c r="S4" i="13"/>
  <c r="N35" i="10"/>
  <c r="N35" i="7"/>
  <c r="Q3" i="13" s="1"/>
  <c r="R5" i="13" s="1"/>
  <c r="N35" i="6"/>
  <c r="N35" i="4"/>
  <c r="N35" i="9"/>
  <c r="G35" i="8"/>
  <c r="G35" i="9"/>
  <c r="G35" i="4"/>
  <c r="G35" i="10"/>
  <c r="G35" i="7"/>
  <c r="O3" i="13" s="1"/>
  <c r="P5" i="13" s="1"/>
  <c r="N27" i="6"/>
  <c r="N27" i="9"/>
  <c r="N27" i="4"/>
  <c r="N27" i="8"/>
  <c r="N27" i="10"/>
  <c r="N27" i="7"/>
  <c r="M3" i="13" s="1"/>
  <c r="N27" i="11"/>
  <c r="M9" i="13" s="1"/>
  <c r="N9" i="13" s="1"/>
  <c r="G27" i="5"/>
  <c r="G27" i="8"/>
  <c r="G27" i="9"/>
  <c r="G27" i="11"/>
  <c r="K9" i="13" s="1"/>
  <c r="L5" i="13" s="1"/>
  <c r="G27" i="4"/>
  <c r="G27" i="10"/>
  <c r="N19" i="10"/>
  <c r="N19" i="8"/>
  <c r="N19" i="9"/>
  <c r="N19" i="6"/>
  <c r="N19" i="4"/>
  <c r="N19" i="11"/>
  <c r="I9" i="13" s="1"/>
  <c r="J9" i="13" s="1"/>
  <c r="G19" i="10"/>
  <c r="G19" i="5"/>
  <c r="G19" i="9"/>
  <c r="G19" i="11"/>
  <c r="G9" i="13" s="1"/>
  <c r="H9" i="13" s="1"/>
  <c r="G19" i="4"/>
  <c r="G19" i="7"/>
  <c r="G3" i="13" s="1"/>
  <c r="G19" i="6"/>
  <c r="N11" i="7"/>
  <c r="N11" i="6"/>
  <c r="N11" i="5"/>
  <c r="N11" i="9"/>
  <c r="N11" i="11"/>
  <c r="G11" i="9"/>
  <c r="G11" i="11"/>
  <c r="C9" i="13" s="1"/>
  <c r="G11" i="8"/>
  <c r="G11" i="5"/>
  <c r="G11" i="7"/>
  <c r="C3" i="13" s="1"/>
  <c r="G11" i="10"/>
  <c r="G11" i="4"/>
  <c r="H5" i="13" l="1"/>
  <c r="R8" i="13"/>
  <c r="L3" i="13"/>
  <c r="R7" i="13"/>
  <c r="L4" i="13"/>
  <c r="J3" i="13"/>
  <c r="P7" i="13"/>
  <c r="N10" i="13"/>
  <c r="H3" i="13"/>
  <c r="P6" i="13"/>
  <c r="R10" i="13"/>
  <c r="N6" i="13"/>
  <c r="D3" i="13"/>
  <c r="J10" i="13"/>
  <c r="D9" i="13"/>
  <c r="D8" i="13"/>
  <c r="J4" i="13"/>
  <c r="D6" i="13"/>
  <c r="R9" i="13"/>
  <c r="P8" i="13"/>
  <c r="N7" i="13"/>
  <c r="L6" i="13"/>
  <c r="P4" i="13"/>
  <c r="D7" i="13"/>
  <c r="P9" i="13"/>
  <c r="N8" i="13"/>
  <c r="L7" i="13"/>
  <c r="J6" i="13"/>
  <c r="N4" i="13"/>
  <c r="R3" i="13"/>
  <c r="P10" i="13"/>
  <c r="L8" i="13"/>
  <c r="J7" i="13"/>
  <c r="H10" i="13"/>
  <c r="R4" i="13"/>
  <c r="P3" i="13"/>
  <c r="L9" i="13"/>
  <c r="J8" i="13"/>
  <c r="H4" i="13"/>
  <c r="D10" i="13"/>
  <c r="J5" i="13"/>
  <c r="N5" i="13"/>
  <c r="N3" i="13"/>
  <c r="L10" i="13"/>
  <c r="H7" i="13"/>
  <c r="D5" i="13"/>
  <c r="H6" i="13"/>
  <c r="D4" i="13"/>
  <c r="R6" i="13"/>
  <c r="J36" i="7"/>
  <c r="E3" i="13"/>
  <c r="S3" i="13" s="1"/>
  <c r="S20" i="13"/>
  <c r="T15" i="13" s="1"/>
  <c r="F15" i="13"/>
  <c r="J36" i="11"/>
  <c r="E9" i="13"/>
  <c r="F16" i="13"/>
  <c r="F19" i="13"/>
  <c r="V19" i="13" s="1"/>
  <c r="W19" i="13" s="1"/>
  <c r="F21" i="13"/>
  <c r="F18" i="13"/>
  <c r="F17" i="13"/>
  <c r="F14" i="13"/>
  <c r="T19" i="13"/>
  <c r="T20" i="13"/>
  <c r="V20" i="13" s="1"/>
  <c r="W20" i="13" s="1"/>
  <c r="T21" i="13"/>
  <c r="N22" i="7"/>
  <c r="T16" i="13" l="1"/>
  <c r="V16" i="13" s="1"/>
  <c r="W16" i="13" s="1"/>
  <c r="V21" i="13"/>
  <c r="W21" i="13" s="1"/>
  <c r="T14" i="13"/>
  <c r="T18" i="13"/>
  <c r="V18" i="13" s="1"/>
  <c r="W18" i="13" s="1"/>
  <c r="V14" i="13"/>
  <c r="W14" i="13" s="1"/>
  <c r="T17" i="13"/>
  <c r="V17" i="13"/>
  <c r="W17" i="13" s="1"/>
  <c r="V15" i="13"/>
  <c r="W15" i="13" s="1"/>
  <c r="F3" i="13"/>
  <c r="F9" i="13"/>
  <c r="F10" i="13"/>
  <c r="S9" i="13"/>
  <c r="F5" i="13"/>
  <c r="F8" i="13"/>
  <c r="F4" i="13"/>
  <c r="F6" i="13"/>
  <c r="F7" i="13"/>
  <c r="G30" i="7"/>
  <c r="N30" i="7" s="1"/>
  <c r="T4" i="13" l="1"/>
  <c r="U4" i="13" s="1"/>
  <c r="T10" i="13"/>
  <c r="U10" i="13" s="1"/>
  <c r="T7" i="13"/>
  <c r="U7" i="13" s="1"/>
  <c r="T8" i="13"/>
  <c r="U8" i="13" s="1"/>
  <c r="T9" i="13"/>
  <c r="U9" i="13" s="1"/>
  <c r="T6" i="13"/>
  <c r="U6" i="13" s="1"/>
  <c r="T3" i="13"/>
  <c r="U3" i="13" s="1"/>
  <c r="T5" i="13"/>
  <c r="U5" i="13" s="1"/>
</calcChain>
</file>

<file path=xl/sharedStrings.xml><?xml version="1.0" encoding="utf-8"?>
<sst xmlns="http://schemas.openxmlformats.org/spreadsheetml/2006/main" count="1566" uniqueCount="79">
  <si>
    <t>Nr Lic.</t>
  </si>
  <si>
    <t>Imię Nazwisko</t>
  </si>
  <si>
    <t>HDCP</t>
  </si>
  <si>
    <t>Gra+H</t>
  </si>
  <si>
    <t>GRA</t>
  </si>
  <si>
    <t>Total PIN</t>
  </si>
  <si>
    <t>Nazwa Drużyny</t>
  </si>
  <si>
    <t>Nr Toru</t>
  </si>
  <si>
    <t>Druzynowe Mistrzosta Polski - Eliminacje do turnieju kwalifikafyjnego 2022/2023</t>
  </si>
  <si>
    <t>Gra nr 1</t>
  </si>
  <si>
    <t>Gra nr 2</t>
  </si>
  <si>
    <t>Gra nr 3</t>
  </si>
  <si>
    <t>Gra nr 4</t>
  </si>
  <si>
    <t>Gra nr 5</t>
  </si>
  <si>
    <t>Gra nr 6</t>
  </si>
  <si>
    <t>Gra nr 7</t>
  </si>
  <si>
    <t>Gra nr 8</t>
  </si>
  <si>
    <t>ZSB Szczecin 1</t>
  </si>
  <si>
    <t>BMC Inowrocław</t>
  </si>
  <si>
    <t>Perfekt 300 Bydgoszcz 3</t>
  </si>
  <si>
    <t>ZSB Szczecin 2</t>
  </si>
  <si>
    <t>Strajkujemy KB Łódź</t>
  </si>
  <si>
    <t>Martin Club 2000 Poznań 2</t>
  </si>
  <si>
    <t>SSB Suwałki 3</t>
  </si>
  <si>
    <t>Marta Byks</t>
  </si>
  <si>
    <t>Jakub Kwit</t>
  </si>
  <si>
    <t>Jurek Żurawik</t>
  </si>
  <si>
    <t>Patryk Dudziński</t>
  </si>
  <si>
    <t>Wiesław Adrabiński</t>
  </si>
  <si>
    <t>Mariusz Nowicki</t>
  </si>
  <si>
    <t>Wojciech Wrzyszczyński</t>
  </si>
  <si>
    <t>Lucyna Wrzyszczyńska</t>
  </si>
  <si>
    <t>Arkadiusz Błaszczyk</t>
  </si>
  <si>
    <t>Damian Rychwicki</t>
  </si>
  <si>
    <t>Mieczysław Polanisz</t>
  </si>
  <si>
    <t>Marek Zdancewicz</t>
  </si>
  <si>
    <t>Hubert Zawadzki</t>
  </si>
  <si>
    <t>Wiesław Frydrych</t>
  </si>
  <si>
    <t>Staśkiewicz Paweł</t>
  </si>
  <si>
    <t>Kozikowski Przemysław</t>
  </si>
  <si>
    <t>Mierzejewski Paweł</t>
  </si>
  <si>
    <t>Sebastian Jaskulski</t>
  </si>
  <si>
    <t>Tomasz Adrabiński</t>
  </si>
  <si>
    <t>Aleks Szczepaniak</t>
  </si>
  <si>
    <t>Sylwester Grajkowski</t>
  </si>
  <si>
    <t>Rafał Grajkowski</t>
  </si>
  <si>
    <t>Sebastian Gutkowski</t>
  </si>
  <si>
    <t>Lilia Frydrych</t>
  </si>
  <si>
    <t>Łukasz Połatyński</t>
  </si>
  <si>
    <t>Ostrołęcki Klub Bowlingowy</t>
  </si>
  <si>
    <t>Damian Majdecki</t>
  </si>
  <si>
    <t>Punkty</t>
  </si>
  <si>
    <t>1 Gra</t>
  </si>
  <si>
    <t>8 Gra</t>
  </si>
  <si>
    <t>7 Gra</t>
  </si>
  <si>
    <t>6 Gra</t>
  </si>
  <si>
    <t>5 Gra</t>
  </si>
  <si>
    <t>4 Gra</t>
  </si>
  <si>
    <t>3 Gra</t>
  </si>
  <si>
    <t>2 Gra</t>
  </si>
  <si>
    <t>Total</t>
  </si>
  <si>
    <t>Suma 8 gier</t>
  </si>
  <si>
    <t>Drużyna\</t>
  </si>
  <si>
    <t>Dzień 1\Gra</t>
  </si>
  <si>
    <t>Dzień 1</t>
  </si>
  <si>
    <t>Dzień 2</t>
  </si>
  <si>
    <t>tor start</t>
  </si>
  <si>
    <t>Total z 8 Gier</t>
  </si>
  <si>
    <t>Tutaj wpiszcie kluby występujące na lidze</t>
  </si>
  <si>
    <t>Dzień 2\Gra</t>
  </si>
  <si>
    <t xml:space="preserve">Suma punktów </t>
  </si>
  <si>
    <t>Suma punktów</t>
  </si>
  <si>
    <t>z Soboty</t>
  </si>
  <si>
    <t>Przemysław Wolski</t>
  </si>
  <si>
    <t>Marek Fabisiak</t>
  </si>
  <si>
    <t>Suma punktów z pierwszego dnia</t>
  </si>
  <si>
    <t>z drugiego dnia</t>
  </si>
  <si>
    <t xml:space="preserve">Suma łączna </t>
  </si>
  <si>
    <t>dwóch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</si>
</sst>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9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9" xfId="0" applyFont="1" applyBorder="1" applyAlignment="1">
      <alignment horizontal="right" indent="1"/>
    </xf>
    <xf numFmtId="0" fontId="2" fillId="0" borderId="19" xfId="0" applyFont="1" applyBorder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0" fillId="0" borderId="9" xfId="0" applyBorder="1"/>
    <xf numFmtId="0" fontId="0" fillId="0" borderId="19" xfId="0" applyBorder="1"/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87274-A6F7-4325-966E-0D0C243F89C1}">
  <sheetPr>
    <pageSetUpPr fitToPage="1"/>
  </sheetPr>
  <dimension ref="B2:N72"/>
  <sheetViews>
    <sheetView workbookViewId="0">
      <selection activeCell="M12" sqref="M12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>
      <c r="M3" t="s">
        <v>64</v>
      </c>
    </row>
    <row r="4" spans="2:14" ht="15" thickBot="1" x14ac:dyDescent="0.35">
      <c r="C4" s="20" t="s">
        <v>6</v>
      </c>
      <c r="D4" s="38" t="str">
        <f>PODSUMOWANIE!$A$3</f>
        <v>ZSB Szczecin 1</v>
      </c>
      <c r="E4" s="39"/>
      <c r="F4" s="39"/>
      <c r="G4" s="39"/>
      <c r="H4" s="39"/>
      <c r="I4" s="39"/>
      <c r="J4" s="39"/>
      <c r="K4" s="39"/>
      <c r="L4" s="40"/>
      <c r="M4" t="s">
        <v>66</v>
      </c>
      <c r="N4">
        <v>3</v>
      </c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f>N4</f>
        <v>3</v>
      </c>
      <c r="I6" s="41" t="s">
        <v>10</v>
      </c>
      <c r="J6" s="42"/>
      <c r="K6" s="42"/>
      <c r="L6" s="42"/>
      <c r="M6" s="43"/>
      <c r="N6" s="16">
        <f>IF(MOD($N$4,2)=1,IF(G6-2&lt;0,7,G6-2),IF(G6+2&gt;8,2,G6+2))</f>
        <v>1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41</v>
      </c>
      <c r="D8" s="34"/>
      <c r="E8" s="2"/>
      <c r="F8" s="2">
        <v>244</v>
      </c>
      <c r="G8" s="3">
        <f>SUM(E8:F8)</f>
        <v>244</v>
      </c>
      <c r="I8" s="1"/>
      <c r="J8" s="33" t="s">
        <v>41</v>
      </c>
      <c r="K8" s="34"/>
      <c r="L8" s="2"/>
      <c r="M8" s="2">
        <v>144</v>
      </c>
      <c r="N8" s="3">
        <f>SUM(L8:M8)</f>
        <v>144</v>
      </c>
    </row>
    <row r="9" spans="2:14" x14ac:dyDescent="0.3">
      <c r="B9" s="13"/>
      <c r="C9" s="35" t="s">
        <v>42</v>
      </c>
      <c r="D9" s="36"/>
      <c r="E9" s="14"/>
      <c r="F9" s="14">
        <v>212</v>
      </c>
      <c r="G9" s="15">
        <f>SUM(E9:F9)</f>
        <v>212</v>
      </c>
      <c r="I9" s="13"/>
      <c r="J9" s="35" t="s">
        <v>42</v>
      </c>
      <c r="K9" s="36"/>
      <c r="L9" s="14"/>
      <c r="M9" s="14">
        <v>173</v>
      </c>
      <c r="N9" s="15">
        <f>SUM(L9:M9)</f>
        <v>173</v>
      </c>
    </row>
    <row r="10" spans="2:14" ht="15" thickBot="1" x14ac:dyDescent="0.35">
      <c r="B10" s="1"/>
      <c r="C10" s="33" t="s">
        <v>43</v>
      </c>
      <c r="D10" s="34"/>
      <c r="E10" s="2"/>
      <c r="F10" s="2">
        <v>209</v>
      </c>
      <c r="G10" s="3">
        <f>SUM(E10:F10)</f>
        <v>209</v>
      </c>
      <c r="I10" s="1"/>
      <c r="J10" s="33" t="s">
        <v>43</v>
      </c>
      <c r="K10" s="34"/>
      <c r="L10" s="2"/>
      <c r="M10" s="2">
        <v>181</v>
      </c>
      <c r="N10" s="3">
        <f>SUM(L10:M10)</f>
        <v>181</v>
      </c>
    </row>
    <row r="11" spans="2:14" ht="15" thickBot="1" x14ac:dyDescent="0.35">
      <c r="B11" s="17"/>
      <c r="C11" s="18"/>
      <c r="D11" s="18"/>
      <c r="E11" s="19" t="s">
        <v>5</v>
      </c>
      <c r="F11" s="9">
        <f>SUM(F8:F10)</f>
        <v>665</v>
      </c>
      <c r="G11" s="10">
        <f>SUM(G8:G10)</f>
        <v>665</v>
      </c>
      <c r="I11" s="17"/>
      <c r="J11" s="18"/>
      <c r="K11" s="18"/>
      <c r="L11" s="19" t="s">
        <v>5</v>
      </c>
      <c r="M11" s="9">
        <f>SUM(M8:M10)</f>
        <v>498</v>
      </c>
      <c r="N11" s="10">
        <f>SUM(N8:N10)</f>
        <v>498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f>IF(MOD($N$4,2)=1,IF(N6-2&lt;0,7,N6-2),IF(N6+2&gt;8,2,N6+2))</f>
        <v>7</v>
      </c>
      <c r="I14" s="41" t="s">
        <v>12</v>
      </c>
      <c r="J14" s="42"/>
      <c r="K14" s="42"/>
      <c r="L14" s="42"/>
      <c r="M14" s="43"/>
      <c r="N14" s="16">
        <f>IF(MOD($N$4,2)=1,IF(G14-2&lt;0,7,G14-2),IF(G14+2&gt;8,2,G14+2))</f>
        <v>5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41</v>
      </c>
      <c r="D16" s="34"/>
      <c r="E16" s="2"/>
      <c r="F16" s="2">
        <v>278</v>
      </c>
      <c r="G16" s="3">
        <f>SUM(E16:F16)</f>
        <v>278</v>
      </c>
      <c r="I16" s="1"/>
      <c r="J16" s="33" t="s">
        <v>41</v>
      </c>
      <c r="K16" s="34"/>
      <c r="L16" s="2"/>
      <c r="M16" s="2">
        <v>165</v>
      </c>
      <c r="N16" s="3">
        <f>SUM(L16:M16)</f>
        <v>165</v>
      </c>
    </row>
    <row r="17" spans="2:14" x14ac:dyDescent="0.3">
      <c r="B17" s="13"/>
      <c r="C17" s="35" t="s">
        <v>42</v>
      </c>
      <c r="D17" s="36"/>
      <c r="E17" s="14"/>
      <c r="F17" s="14">
        <v>157</v>
      </c>
      <c r="G17" s="15">
        <f>SUM(E17:F17)</f>
        <v>157</v>
      </c>
      <c r="I17" s="13"/>
      <c r="J17" s="35" t="s">
        <v>42</v>
      </c>
      <c r="K17" s="36"/>
      <c r="L17" s="14"/>
      <c r="M17" s="14">
        <v>217</v>
      </c>
      <c r="N17" s="15">
        <f>SUM(L17:M17)</f>
        <v>217</v>
      </c>
    </row>
    <row r="18" spans="2:14" ht="15" thickBot="1" x14ac:dyDescent="0.35">
      <c r="B18" s="1"/>
      <c r="C18" s="33" t="s">
        <v>43</v>
      </c>
      <c r="D18" s="34"/>
      <c r="E18" s="2"/>
      <c r="F18" s="2">
        <v>186</v>
      </c>
      <c r="G18" s="3">
        <f>SUM(E18:F18)</f>
        <v>186</v>
      </c>
      <c r="I18" s="1"/>
      <c r="J18" s="33" t="s">
        <v>43</v>
      </c>
      <c r="K18" s="34"/>
      <c r="L18" s="2"/>
      <c r="M18" s="2">
        <v>225</v>
      </c>
      <c r="N18" s="3">
        <f>SUM(L18:M18)</f>
        <v>225</v>
      </c>
    </row>
    <row r="19" spans="2:14" ht="15" thickBot="1" x14ac:dyDescent="0.35">
      <c r="B19" s="17"/>
      <c r="C19" s="18"/>
      <c r="D19" s="18"/>
      <c r="E19" s="19" t="s">
        <v>5</v>
      </c>
      <c r="F19" s="9">
        <f>SUM(F16:F18)</f>
        <v>621</v>
      </c>
      <c r="G19" s="10">
        <f>SUM(G16:G18)</f>
        <v>621</v>
      </c>
      <c r="I19" s="17"/>
      <c r="J19" s="18"/>
      <c r="K19" s="18"/>
      <c r="L19" s="19" t="s">
        <v>5</v>
      </c>
      <c r="M19" s="9">
        <f>SUM(M16:M18)</f>
        <v>607</v>
      </c>
      <c r="N19" s="10">
        <f>SUM(N16:N18)</f>
        <v>607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f>IF(MOD($N$4,2)=1,IF(N14-2&lt;0,7,N14-2),IF(N14+2&gt;8,2,N14+2))</f>
        <v>3</v>
      </c>
      <c r="I22" s="41" t="s">
        <v>14</v>
      </c>
      <c r="J22" s="42"/>
      <c r="K22" s="42"/>
      <c r="L22" s="42"/>
      <c r="M22" s="43"/>
      <c r="N22" s="16">
        <f>IF(MOD($N$4,2)=1,IF(G22-2&lt;0,7,G22-2),IF(G22+2&gt;8,2,G22+2))</f>
        <v>1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41</v>
      </c>
      <c r="D24" s="34"/>
      <c r="E24" s="2"/>
      <c r="F24" s="2">
        <v>168</v>
      </c>
      <c r="G24" s="3">
        <f>SUM(E24:F24)</f>
        <v>168</v>
      </c>
      <c r="I24" s="1"/>
      <c r="J24" s="33" t="s">
        <v>41</v>
      </c>
      <c r="K24" s="34"/>
      <c r="L24" s="2"/>
      <c r="M24" s="2">
        <v>170</v>
      </c>
      <c r="N24" s="3">
        <f>SUM(L24:M24)</f>
        <v>170</v>
      </c>
    </row>
    <row r="25" spans="2:14" x14ac:dyDescent="0.3">
      <c r="B25" s="13"/>
      <c r="C25" s="35" t="s">
        <v>42</v>
      </c>
      <c r="D25" s="36"/>
      <c r="E25" s="14"/>
      <c r="F25" s="14">
        <v>224</v>
      </c>
      <c r="G25" s="15">
        <f>SUM(E25:F25)</f>
        <v>224</v>
      </c>
      <c r="I25" s="13"/>
      <c r="J25" s="35" t="s">
        <v>42</v>
      </c>
      <c r="K25" s="36"/>
      <c r="L25" s="14"/>
      <c r="M25" s="14">
        <v>190</v>
      </c>
      <c r="N25" s="15">
        <f>SUM(L25:M25)</f>
        <v>190</v>
      </c>
    </row>
    <row r="26" spans="2:14" ht="15" thickBot="1" x14ac:dyDescent="0.35">
      <c r="B26" s="1"/>
      <c r="C26" s="33" t="s">
        <v>43</v>
      </c>
      <c r="D26" s="34"/>
      <c r="E26" s="2"/>
      <c r="F26" s="2">
        <v>168</v>
      </c>
      <c r="G26" s="3">
        <f>SUM(E26:F26)</f>
        <v>168</v>
      </c>
      <c r="I26" s="1"/>
      <c r="J26" s="33" t="s">
        <v>43</v>
      </c>
      <c r="K26" s="34"/>
      <c r="L26" s="2"/>
      <c r="M26" s="2">
        <v>235</v>
      </c>
      <c r="N26" s="3">
        <f>SUM(L26:M26)</f>
        <v>235</v>
      </c>
    </row>
    <row r="27" spans="2:14" ht="15" thickBot="1" x14ac:dyDescent="0.35">
      <c r="B27" s="17"/>
      <c r="C27" s="18"/>
      <c r="D27" s="18"/>
      <c r="E27" s="19" t="s">
        <v>5</v>
      </c>
      <c r="F27" s="9">
        <f>SUM(F24:F26)</f>
        <v>560</v>
      </c>
      <c r="G27" s="10">
        <f>SUM(G24:G26)</f>
        <v>560</v>
      </c>
      <c r="I27" s="17"/>
      <c r="J27" s="18"/>
      <c r="K27" s="18"/>
      <c r="L27" s="19" t="s">
        <v>5</v>
      </c>
      <c r="M27" s="9">
        <f>SUM(M24:M26)</f>
        <v>595</v>
      </c>
      <c r="N27" s="10">
        <f>SUM(N24:N26)</f>
        <v>595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f>IF(MOD($N$4,2)=1,IF(N22-2&lt;0,7,N22-2),IF(N22+2&gt;8,2,N22+2))</f>
        <v>7</v>
      </c>
      <c r="I30" s="41" t="s">
        <v>16</v>
      </c>
      <c r="J30" s="42"/>
      <c r="K30" s="42"/>
      <c r="L30" s="42"/>
      <c r="M30" s="43"/>
      <c r="N30" s="16">
        <f>IF(MOD($N$4,2)=1,IF(G30-2&lt;0,7,G30-2),IF(G30+2&gt;8,2,G30+2))</f>
        <v>5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41</v>
      </c>
      <c r="D32" s="34"/>
      <c r="E32" s="2"/>
      <c r="F32" s="2">
        <v>140</v>
      </c>
      <c r="G32" s="3">
        <f>SUM(E32:F32)</f>
        <v>140</v>
      </c>
      <c r="I32" s="1"/>
      <c r="J32" s="33" t="s">
        <v>41</v>
      </c>
      <c r="K32" s="34"/>
      <c r="L32" s="2"/>
      <c r="M32" s="2">
        <v>186</v>
      </c>
      <c r="N32" s="3">
        <f>SUM(L32:M32)</f>
        <v>186</v>
      </c>
    </row>
    <row r="33" spans="2:14" x14ac:dyDescent="0.3">
      <c r="B33" s="13"/>
      <c r="C33" s="35" t="s">
        <v>42</v>
      </c>
      <c r="D33" s="36"/>
      <c r="E33" s="14"/>
      <c r="F33" s="14">
        <v>174</v>
      </c>
      <c r="G33" s="15">
        <f>SUM(E33:F33)</f>
        <v>174</v>
      </c>
      <c r="I33" s="13"/>
      <c r="J33" s="35" t="s">
        <v>42</v>
      </c>
      <c r="K33" s="36"/>
      <c r="L33" s="14"/>
      <c r="M33" s="14">
        <v>180</v>
      </c>
      <c r="N33" s="15">
        <f>SUM(L33:M33)</f>
        <v>180</v>
      </c>
    </row>
    <row r="34" spans="2:14" ht="15" thickBot="1" x14ac:dyDescent="0.35">
      <c r="B34" s="1"/>
      <c r="C34" s="33" t="s">
        <v>43</v>
      </c>
      <c r="D34" s="34"/>
      <c r="E34" s="2"/>
      <c r="F34" s="2">
        <v>224</v>
      </c>
      <c r="G34" s="3">
        <f>SUM(E34:F34)</f>
        <v>224</v>
      </c>
      <c r="I34" s="1"/>
      <c r="J34" s="33" t="s">
        <v>43</v>
      </c>
      <c r="K34" s="34"/>
      <c r="L34" s="2"/>
      <c r="M34" s="2">
        <v>237</v>
      </c>
      <c r="N34" s="3">
        <f>SUM(L34:M34)</f>
        <v>237</v>
      </c>
    </row>
    <row r="35" spans="2:14" ht="15" thickBot="1" x14ac:dyDescent="0.35">
      <c r="B35" s="17"/>
      <c r="C35" s="18"/>
      <c r="D35" s="18"/>
      <c r="E35" s="19" t="s">
        <v>5</v>
      </c>
      <c r="F35" s="9">
        <f>SUM(F32:F34)</f>
        <v>538</v>
      </c>
      <c r="G35" s="10">
        <f>SUM(G32:G34)</f>
        <v>538</v>
      </c>
      <c r="I35" s="17"/>
      <c r="J35" s="18"/>
      <c r="K35" s="18"/>
      <c r="L35" s="19" t="s">
        <v>5</v>
      </c>
      <c r="M35" s="9">
        <f>SUM(M32:M34)</f>
        <v>603</v>
      </c>
      <c r="N35" s="10">
        <f>SUM(N32:N34)</f>
        <v>603</v>
      </c>
    </row>
    <row r="36" spans="2:14" ht="15" thickBot="1" x14ac:dyDescent="0.35">
      <c r="I36" s="28" t="s">
        <v>67</v>
      </c>
      <c r="J36" s="29">
        <f>G35+N35+N27+G27+N19+G19+N11+G11</f>
        <v>4687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ZSB Szczecin 1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3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3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1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41</v>
      </c>
      <c r="D44" s="34"/>
      <c r="E44" s="2"/>
      <c r="F44" s="2">
        <v>175</v>
      </c>
      <c r="G44" s="3">
        <f>E44+F44</f>
        <v>175</v>
      </c>
      <c r="I44" s="1"/>
      <c r="J44" s="33" t="s">
        <v>41</v>
      </c>
      <c r="K44" s="34"/>
      <c r="L44" s="2"/>
      <c r="M44" s="2">
        <v>172</v>
      </c>
      <c r="N44" s="3">
        <f>L44+M44</f>
        <v>172</v>
      </c>
    </row>
    <row r="45" spans="2:14" x14ac:dyDescent="0.3">
      <c r="B45" s="13"/>
      <c r="C45" s="35" t="s">
        <v>42</v>
      </c>
      <c r="D45" s="36"/>
      <c r="E45" s="14"/>
      <c r="F45" s="14">
        <v>132</v>
      </c>
      <c r="G45" s="15">
        <f>E45+F45</f>
        <v>132</v>
      </c>
      <c r="I45" s="13"/>
      <c r="J45" s="35" t="s">
        <v>42</v>
      </c>
      <c r="K45" s="36"/>
      <c r="L45" s="14"/>
      <c r="M45" s="14">
        <v>176</v>
      </c>
      <c r="N45" s="15">
        <f>L45+M45</f>
        <v>176</v>
      </c>
    </row>
    <row r="46" spans="2:14" ht="15" thickBot="1" x14ac:dyDescent="0.35">
      <c r="B46" s="1"/>
      <c r="C46" s="33" t="s">
        <v>43</v>
      </c>
      <c r="D46" s="34"/>
      <c r="E46" s="2"/>
      <c r="F46" s="2">
        <v>214</v>
      </c>
      <c r="G46" s="3">
        <f>E46+F46</f>
        <v>214</v>
      </c>
      <c r="I46" s="1"/>
      <c r="J46" s="33" t="s">
        <v>43</v>
      </c>
      <c r="K46" s="34"/>
      <c r="L46" s="2"/>
      <c r="M46" s="2">
        <v>215</v>
      </c>
      <c r="N46" s="3">
        <f>L46+M46</f>
        <v>215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521</v>
      </c>
      <c r="G47" s="10">
        <f>SUM(G44:G46)</f>
        <v>521</v>
      </c>
      <c r="I47" s="17"/>
      <c r="J47" s="18"/>
      <c r="K47" s="18"/>
      <c r="L47" s="19" t="s">
        <v>5</v>
      </c>
      <c r="M47" s="9">
        <f>SUM(M44:M46)</f>
        <v>563</v>
      </c>
      <c r="N47" s="10">
        <f>SUM(N44:N46)</f>
        <v>563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7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5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41</v>
      </c>
      <c r="D52" s="34"/>
      <c r="E52" s="2"/>
      <c r="F52" s="2">
        <v>139</v>
      </c>
      <c r="G52" s="3">
        <f>E52+F52</f>
        <v>139</v>
      </c>
      <c r="I52" s="1"/>
      <c r="J52" s="33" t="s">
        <v>41</v>
      </c>
      <c r="K52" s="34"/>
      <c r="L52" s="2"/>
      <c r="M52" s="2">
        <v>254</v>
      </c>
      <c r="N52" s="3">
        <f>L52+M52</f>
        <v>254</v>
      </c>
    </row>
    <row r="53" spans="2:14" x14ac:dyDescent="0.3">
      <c r="B53" s="13"/>
      <c r="C53" s="35" t="s">
        <v>42</v>
      </c>
      <c r="D53" s="36"/>
      <c r="E53" s="14"/>
      <c r="F53" s="14">
        <v>137</v>
      </c>
      <c r="G53" s="15">
        <f>E53+F53</f>
        <v>137</v>
      </c>
      <c r="I53" s="13"/>
      <c r="J53" s="35" t="s">
        <v>42</v>
      </c>
      <c r="K53" s="36"/>
      <c r="L53" s="14"/>
      <c r="M53" s="14">
        <v>146</v>
      </c>
      <c r="N53" s="15">
        <f>L53+M53</f>
        <v>146</v>
      </c>
    </row>
    <row r="54" spans="2:14" ht="15" thickBot="1" x14ac:dyDescent="0.35">
      <c r="B54" s="1"/>
      <c r="C54" s="33" t="s">
        <v>43</v>
      </c>
      <c r="D54" s="34"/>
      <c r="E54" s="2"/>
      <c r="F54" s="2">
        <v>189</v>
      </c>
      <c r="G54" s="3">
        <f>E54+F54</f>
        <v>189</v>
      </c>
      <c r="I54" s="1"/>
      <c r="J54" s="33" t="s">
        <v>43</v>
      </c>
      <c r="K54" s="34"/>
      <c r="L54" s="2"/>
      <c r="M54" s="2">
        <v>204</v>
      </c>
      <c r="N54" s="3">
        <f>L54+M54</f>
        <v>204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465</v>
      </c>
      <c r="G55" s="10">
        <f>SUM(G52:G54)</f>
        <v>465</v>
      </c>
      <c r="I55" s="17"/>
      <c r="J55" s="18"/>
      <c r="K55" s="18"/>
      <c r="L55" s="19" t="s">
        <v>5</v>
      </c>
      <c r="M55" s="9">
        <f>SUM(M52:M54)</f>
        <v>604</v>
      </c>
      <c r="N55" s="10">
        <f>SUM(N52:N54)</f>
        <v>604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3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1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41</v>
      </c>
      <c r="D60" s="34"/>
      <c r="E60" s="2"/>
      <c r="F60" s="2">
        <v>175</v>
      </c>
      <c r="G60" s="3">
        <f>E60+F60</f>
        <v>175</v>
      </c>
      <c r="I60" s="1"/>
      <c r="J60" s="33" t="s">
        <v>41</v>
      </c>
      <c r="K60" s="34"/>
      <c r="L60" s="2"/>
      <c r="M60" s="2">
        <v>208</v>
      </c>
      <c r="N60" s="3">
        <f>L60+M60</f>
        <v>208</v>
      </c>
    </row>
    <row r="61" spans="2:14" x14ac:dyDescent="0.3">
      <c r="B61" s="13"/>
      <c r="C61" s="35" t="s">
        <v>74</v>
      </c>
      <c r="D61" s="36"/>
      <c r="E61" s="14"/>
      <c r="F61" s="14">
        <v>168</v>
      </c>
      <c r="G61" s="15">
        <f>E61+F61</f>
        <v>168</v>
      </c>
      <c r="I61" s="13"/>
      <c r="J61" s="35" t="s">
        <v>74</v>
      </c>
      <c r="K61" s="36"/>
      <c r="L61" s="14"/>
      <c r="M61" s="14">
        <v>151</v>
      </c>
      <c r="N61" s="15">
        <f>L61+M61</f>
        <v>151</v>
      </c>
    </row>
    <row r="62" spans="2:14" ht="15" thickBot="1" x14ac:dyDescent="0.35">
      <c r="B62" s="1"/>
      <c r="C62" s="33" t="s">
        <v>43</v>
      </c>
      <c r="D62" s="34"/>
      <c r="E62" s="2"/>
      <c r="F62" s="2">
        <v>197</v>
      </c>
      <c r="G62" s="3">
        <f>E62+F62</f>
        <v>197</v>
      </c>
      <c r="I62" s="1"/>
      <c r="J62" s="33" t="s">
        <v>43</v>
      </c>
      <c r="K62" s="34"/>
      <c r="L62" s="2"/>
      <c r="M62" s="2">
        <v>233</v>
      </c>
      <c r="N62" s="3">
        <f>L62+M62</f>
        <v>233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540</v>
      </c>
      <c r="G63" s="10">
        <f>SUM(G60:G62)</f>
        <v>540</v>
      </c>
      <c r="I63" s="17"/>
      <c r="J63" s="18"/>
      <c r="K63" s="18"/>
      <c r="L63" s="19" t="s">
        <v>5</v>
      </c>
      <c r="M63" s="9">
        <f>SUM(M60:M62)</f>
        <v>592</v>
      </c>
      <c r="N63" s="10">
        <f>SUM(N60:N62)</f>
        <v>592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7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5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41</v>
      </c>
      <c r="D68" s="34"/>
      <c r="E68" s="2"/>
      <c r="F68" s="2">
        <v>198</v>
      </c>
      <c r="G68" s="3">
        <f>E68+F68</f>
        <v>198</v>
      </c>
      <c r="I68" s="1"/>
      <c r="J68" s="33" t="s">
        <v>41</v>
      </c>
      <c r="K68" s="34"/>
      <c r="L68" s="2"/>
      <c r="M68" s="2">
        <v>220</v>
      </c>
      <c r="N68" s="3">
        <f>L68+M68</f>
        <v>220</v>
      </c>
    </row>
    <row r="69" spans="2:14" x14ac:dyDescent="0.3">
      <c r="B69" s="13"/>
      <c r="C69" s="35" t="s">
        <v>74</v>
      </c>
      <c r="D69" s="36"/>
      <c r="E69" s="14"/>
      <c r="F69" s="14">
        <v>200</v>
      </c>
      <c r="G69" s="15">
        <f>E69+F69</f>
        <v>200</v>
      </c>
      <c r="I69" s="13"/>
      <c r="J69" s="35" t="s">
        <v>74</v>
      </c>
      <c r="K69" s="36"/>
      <c r="L69" s="14"/>
      <c r="M69" s="14">
        <v>216</v>
      </c>
      <c r="N69" s="15">
        <f>L69+M69</f>
        <v>216</v>
      </c>
    </row>
    <row r="70" spans="2:14" ht="15" thickBot="1" x14ac:dyDescent="0.35">
      <c r="B70" s="1"/>
      <c r="C70" s="33" t="s">
        <v>43</v>
      </c>
      <c r="D70" s="34"/>
      <c r="E70" s="2"/>
      <c r="F70" s="2">
        <v>247</v>
      </c>
      <c r="G70" s="3">
        <f>E70+F70</f>
        <v>247</v>
      </c>
      <c r="I70" s="1"/>
      <c r="J70" s="33" t="s">
        <v>43</v>
      </c>
      <c r="K70" s="34"/>
      <c r="L70" s="2"/>
      <c r="M70" s="2">
        <v>201</v>
      </c>
      <c r="N70" s="3">
        <f>L70+M70</f>
        <v>201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645</v>
      </c>
      <c r="G71" s="10">
        <f>SUM(G68:G70)</f>
        <v>645</v>
      </c>
      <c r="I71" s="17"/>
      <c r="J71" s="18"/>
      <c r="K71" s="18"/>
      <c r="L71" s="19" t="s">
        <v>5</v>
      </c>
      <c r="M71" s="9">
        <f>SUM(M68:M70)</f>
        <v>637</v>
      </c>
      <c r="N71" s="10">
        <f>SUM(N68:N70)</f>
        <v>637</v>
      </c>
    </row>
    <row r="72" spans="2:14" ht="15" thickBot="1" x14ac:dyDescent="0.35">
      <c r="I72" s="28" t="s">
        <v>67</v>
      </c>
      <c r="J72" s="29">
        <f>G71+N71+N63+G63+N55+G55+N47+G47</f>
        <v>4567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C46:D46"/>
    <mergeCell ref="J46:K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3:K33"/>
    <mergeCell ref="J34:K34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D89A-1595-4767-A441-08F7D275AE6C}">
  <sheetPr>
    <pageSetUpPr fitToPage="1"/>
  </sheetPr>
  <dimension ref="B2:N72"/>
  <sheetViews>
    <sheetView topLeftCell="A41" workbookViewId="0">
      <selection activeCell="M71" sqref="M71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>
      <c r="M3" t="s">
        <v>65</v>
      </c>
    </row>
    <row r="4" spans="2:14" ht="15" thickBot="1" x14ac:dyDescent="0.35">
      <c r="C4" s="20" t="s">
        <v>6</v>
      </c>
      <c r="D4" s="38" t="str">
        <f>PODSUMOWANIE!$A$6</f>
        <v>Perfekt 300 Bydgoszcz 3</v>
      </c>
      <c r="E4" s="39"/>
      <c r="F4" s="39"/>
      <c r="G4" s="39"/>
      <c r="H4" s="39"/>
      <c r="I4" s="39"/>
      <c r="J4" s="39"/>
      <c r="K4" s="39"/>
      <c r="L4" s="40"/>
      <c r="M4" t="s">
        <v>66</v>
      </c>
      <c r="N4">
        <v>2</v>
      </c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f>N4</f>
        <v>2</v>
      </c>
      <c r="I6" s="41" t="s">
        <v>10</v>
      </c>
      <c r="J6" s="42"/>
      <c r="K6" s="42"/>
      <c r="L6" s="42"/>
      <c r="M6" s="43"/>
      <c r="N6" s="16">
        <f>IF(MOD($N$40,2)=1,IF(G6-2&lt;0,7,G6-2),IF(G6+2&gt;8,2,G6+2))</f>
        <v>4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44</v>
      </c>
      <c r="D8" s="34"/>
      <c r="E8" s="2"/>
      <c r="F8" s="2">
        <v>135</v>
      </c>
      <c r="G8" s="3">
        <f>SUM(E8:F8)</f>
        <v>135</v>
      </c>
      <c r="I8" s="1"/>
      <c r="J8" s="33" t="s">
        <v>44</v>
      </c>
      <c r="K8" s="34"/>
      <c r="L8" s="2"/>
      <c r="M8" s="2">
        <v>142</v>
      </c>
      <c r="N8" s="3">
        <f>SUM(L8:M8)</f>
        <v>142</v>
      </c>
    </row>
    <row r="9" spans="2:14" x14ac:dyDescent="0.3">
      <c r="B9" s="13"/>
      <c r="C9" s="35" t="s">
        <v>45</v>
      </c>
      <c r="D9" s="36"/>
      <c r="E9" s="14"/>
      <c r="F9" s="14">
        <v>187</v>
      </c>
      <c r="G9" s="15">
        <f>SUM(E9:F9)</f>
        <v>187</v>
      </c>
      <c r="I9" s="13"/>
      <c r="J9" s="35" t="s">
        <v>45</v>
      </c>
      <c r="K9" s="36"/>
      <c r="L9" s="14"/>
      <c r="M9" s="14">
        <v>165</v>
      </c>
      <c r="N9" s="15">
        <f>SUM(L9:M9)</f>
        <v>165</v>
      </c>
    </row>
    <row r="10" spans="2:14" ht="15" thickBot="1" x14ac:dyDescent="0.35">
      <c r="B10" s="1"/>
      <c r="C10" s="46" t="s">
        <v>46</v>
      </c>
      <c r="D10" s="47"/>
      <c r="E10" s="2"/>
      <c r="F10" s="2">
        <v>147</v>
      </c>
      <c r="G10" s="3">
        <f>SUM(E10:F10)</f>
        <v>147</v>
      </c>
      <c r="I10" s="1"/>
      <c r="J10" s="46" t="s">
        <v>46</v>
      </c>
      <c r="K10" s="47"/>
      <c r="L10" s="2"/>
      <c r="M10" s="2">
        <v>176</v>
      </c>
      <c r="N10" s="3">
        <f>SUM(L10:M10)</f>
        <v>176</v>
      </c>
    </row>
    <row r="11" spans="2:14" ht="15" thickBot="1" x14ac:dyDescent="0.35">
      <c r="B11" s="17"/>
      <c r="C11" s="18"/>
      <c r="D11" s="18"/>
      <c r="E11" s="19" t="s">
        <v>5</v>
      </c>
      <c r="F11" s="9"/>
      <c r="G11" s="10">
        <f>SUM(G8:G10)</f>
        <v>469</v>
      </c>
      <c r="I11" s="17"/>
      <c r="J11" s="18"/>
      <c r="K11" s="18"/>
      <c r="L11" s="19" t="s">
        <v>5</v>
      </c>
      <c r="M11" s="9"/>
      <c r="N11" s="10">
        <f>SUM(N8:N10)</f>
        <v>483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f>IF(MOD($N$40,2)=1,IF(N6-2&lt;0,7,N6-2),IF(N6+2&gt;8,2,N6+2))</f>
        <v>6</v>
      </c>
      <c r="I14" s="41" t="s">
        <v>12</v>
      </c>
      <c r="J14" s="42"/>
      <c r="K14" s="42"/>
      <c r="L14" s="42"/>
      <c r="M14" s="43"/>
      <c r="N14" s="16">
        <f>IF(MOD($N$40,2)=1,IF(G14-2&lt;0,7,G14-2),IF(G14+2&gt;8,2,G14+2))</f>
        <v>8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44</v>
      </c>
      <c r="D16" s="34"/>
      <c r="E16" s="2"/>
      <c r="F16" s="2">
        <v>139</v>
      </c>
      <c r="G16" s="3">
        <f>SUM(E16:F16)</f>
        <v>139</v>
      </c>
      <c r="I16" s="1"/>
      <c r="J16" s="33" t="s">
        <v>44</v>
      </c>
      <c r="K16" s="34"/>
      <c r="L16" s="2"/>
      <c r="M16" s="2">
        <v>111</v>
      </c>
      <c r="N16" s="3">
        <f>SUM(L16:M16)</f>
        <v>111</v>
      </c>
    </row>
    <row r="17" spans="2:14" x14ac:dyDescent="0.3">
      <c r="B17" s="13"/>
      <c r="C17" s="35" t="s">
        <v>45</v>
      </c>
      <c r="D17" s="36"/>
      <c r="E17" s="14"/>
      <c r="F17" s="14">
        <v>191</v>
      </c>
      <c r="G17" s="15">
        <f>SUM(E17:F17)</f>
        <v>191</v>
      </c>
      <c r="I17" s="13"/>
      <c r="J17" s="35" t="s">
        <v>45</v>
      </c>
      <c r="K17" s="36"/>
      <c r="L17" s="14"/>
      <c r="M17" s="14">
        <v>135</v>
      </c>
      <c r="N17" s="15">
        <f>SUM(L17:M17)</f>
        <v>135</v>
      </c>
    </row>
    <row r="18" spans="2:14" ht="15" thickBot="1" x14ac:dyDescent="0.35">
      <c r="B18" s="1"/>
      <c r="C18" s="46" t="s">
        <v>46</v>
      </c>
      <c r="D18" s="47"/>
      <c r="E18" s="2"/>
      <c r="F18" s="2">
        <v>168</v>
      </c>
      <c r="G18" s="3">
        <f>SUM(E18:F18)</f>
        <v>168</v>
      </c>
      <c r="I18" s="1"/>
      <c r="J18" s="46" t="s">
        <v>46</v>
      </c>
      <c r="K18" s="47"/>
      <c r="L18" s="2"/>
      <c r="M18" s="2">
        <v>168</v>
      </c>
      <c r="N18" s="3">
        <f>SUM(L18:M18)</f>
        <v>168</v>
      </c>
    </row>
    <row r="19" spans="2:14" ht="15" thickBot="1" x14ac:dyDescent="0.35">
      <c r="B19" s="17"/>
      <c r="C19" s="18"/>
      <c r="D19" s="18"/>
      <c r="E19" s="19" t="s">
        <v>5</v>
      </c>
      <c r="F19" s="9"/>
      <c r="G19" s="10">
        <f>SUM(G16:G18)</f>
        <v>498</v>
      </c>
      <c r="I19" s="17"/>
      <c r="J19" s="18"/>
      <c r="K19" s="18"/>
      <c r="L19" s="19" t="s">
        <v>5</v>
      </c>
      <c r="M19" s="9"/>
      <c r="N19" s="10">
        <f>SUM(N16:N18)</f>
        <v>414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f>IF(MOD($N$40,2)=1,IF(N14-2&lt;0,7,N14-2),IF(N14+2&gt;8,2,N14+2))</f>
        <v>2</v>
      </c>
      <c r="I22" s="41" t="s">
        <v>14</v>
      </c>
      <c r="J22" s="42"/>
      <c r="K22" s="42"/>
      <c r="L22" s="42"/>
      <c r="M22" s="43"/>
      <c r="N22" s="16">
        <f>IF(MOD($N$40,2)=1,IF(G22-2&lt;0,7,G22-2),IF(G22+2&gt;8,2,G22+2))</f>
        <v>4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44</v>
      </c>
      <c r="D24" s="34"/>
      <c r="E24" s="2"/>
      <c r="F24" s="2">
        <v>147</v>
      </c>
      <c r="G24" s="3">
        <f>SUM(E24:F24)</f>
        <v>147</v>
      </c>
      <c r="I24" s="1"/>
      <c r="J24" s="33" t="s">
        <v>44</v>
      </c>
      <c r="K24" s="34"/>
      <c r="L24" s="2"/>
      <c r="M24" s="2">
        <v>222</v>
      </c>
      <c r="N24" s="3">
        <f>SUM(L24:M24)</f>
        <v>222</v>
      </c>
    </row>
    <row r="25" spans="2:14" x14ac:dyDescent="0.3">
      <c r="B25" s="13"/>
      <c r="C25" s="35" t="s">
        <v>45</v>
      </c>
      <c r="D25" s="36"/>
      <c r="E25" s="14"/>
      <c r="F25" s="14">
        <v>149</v>
      </c>
      <c r="G25" s="15">
        <f>SUM(E25:F25)</f>
        <v>149</v>
      </c>
      <c r="I25" s="13"/>
      <c r="J25" s="35" t="s">
        <v>45</v>
      </c>
      <c r="K25" s="36"/>
      <c r="L25" s="14"/>
      <c r="M25" s="14">
        <v>152</v>
      </c>
      <c r="N25" s="15">
        <f>SUM(L25:M25)</f>
        <v>152</v>
      </c>
    </row>
    <row r="26" spans="2:14" ht="15" thickBot="1" x14ac:dyDescent="0.35">
      <c r="B26" s="1"/>
      <c r="C26" s="46" t="s">
        <v>46</v>
      </c>
      <c r="D26" s="47"/>
      <c r="E26" s="2"/>
      <c r="F26" s="2">
        <v>221</v>
      </c>
      <c r="G26" s="3">
        <f>SUM(E26:F26)</f>
        <v>221</v>
      </c>
      <c r="I26" s="1"/>
      <c r="J26" s="46" t="s">
        <v>46</v>
      </c>
      <c r="K26" s="47"/>
      <c r="L26" s="2"/>
      <c r="M26" s="2">
        <v>149</v>
      </c>
      <c r="N26" s="3">
        <f>SUM(L26:M26)</f>
        <v>149</v>
      </c>
    </row>
    <row r="27" spans="2:14" ht="15" thickBot="1" x14ac:dyDescent="0.35">
      <c r="B27" s="17"/>
      <c r="C27" s="18"/>
      <c r="D27" s="18"/>
      <c r="E27" s="19" t="s">
        <v>5</v>
      </c>
      <c r="F27" s="9"/>
      <c r="G27" s="10">
        <f>SUM(G24:G26)</f>
        <v>517</v>
      </c>
      <c r="I27" s="17"/>
      <c r="J27" s="18"/>
      <c r="K27" s="18"/>
      <c r="L27" s="19" t="s">
        <v>5</v>
      </c>
      <c r="M27" s="9"/>
      <c r="N27" s="10">
        <f>SUM(N24:N26)</f>
        <v>523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f>IF(MOD($N$40,2)=1,IF(N22-2&lt;0,7,N22-2),IF(N22+2&gt;8,2,N22+2))</f>
        <v>6</v>
      </c>
      <c r="I30" s="41" t="s">
        <v>16</v>
      </c>
      <c r="J30" s="42"/>
      <c r="K30" s="42"/>
      <c r="L30" s="42"/>
      <c r="M30" s="43"/>
      <c r="N30" s="16">
        <f>IF(MOD($N$40,2)=1,IF(G30-2&lt;0,7,G30-2),IF(G30+2&gt;8,2,G30+2))</f>
        <v>8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44</v>
      </c>
      <c r="D32" s="34"/>
      <c r="E32" s="2"/>
      <c r="F32" s="2">
        <v>222</v>
      </c>
      <c r="G32" s="3">
        <f>SUM(E32:F32)</f>
        <v>222</v>
      </c>
      <c r="I32" s="1"/>
      <c r="J32" s="33" t="s">
        <v>44</v>
      </c>
      <c r="K32" s="34"/>
      <c r="L32" s="2"/>
      <c r="M32" s="2">
        <v>188</v>
      </c>
      <c r="N32" s="3">
        <f>SUM(L32:M32)</f>
        <v>188</v>
      </c>
    </row>
    <row r="33" spans="2:14" x14ac:dyDescent="0.3">
      <c r="B33" s="13"/>
      <c r="C33" s="35" t="s">
        <v>45</v>
      </c>
      <c r="D33" s="36"/>
      <c r="E33" s="14"/>
      <c r="F33" s="14">
        <v>177</v>
      </c>
      <c r="G33" s="15">
        <f>SUM(E33:F33)</f>
        <v>177</v>
      </c>
      <c r="I33" s="13"/>
      <c r="J33" s="35" t="s">
        <v>45</v>
      </c>
      <c r="K33" s="36"/>
      <c r="L33" s="14"/>
      <c r="M33" s="14">
        <v>153</v>
      </c>
      <c r="N33" s="15">
        <f>SUM(L33:M33)</f>
        <v>153</v>
      </c>
    </row>
    <row r="34" spans="2:14" ht="15" thickBot="1" x14ac:dyDescent="0.35">
      <c r="B34" s="1"/>
      <c r="C34" s="46" t="s">
        <v>46</v>
      </c>
      <c r="D34" s="47"/>
      <c r="E34" s="2"/>
      <c r="F34" s="2">
        <v>189</v>
      </c>
      <c r="G34" s="3">
        <f>SUM(E34:F34)</f>
        <v>189</v>
      </c>
      <c r="I34" s="1"/>
      <c r="J34" s="46" t="s">
        <v>46</v>
      </c>
      <c r="K34" s="47"/>
      <c r="L34" s="2"/>
      <c r="M34" s="2">
        <v>157</v>
      </c>
      <c r="N34" s="3">
        <f>SUM(L34:M34)</f>
        <v>157</v>
      </c>
    </row>
    <row r="35" spans="2:14" ht="15" thickBot="1" x14ac:dyDescent="0.35">
      <c r="B35" s="17"/>
      <c r="C35" s="18"/>
      <c r="D35" s="18"/>
      <c r="E35" s="19" t="s">
        <v>5</v>
      </c>
      <c r="F35" s="9"/>
      <c r="G35" s="10">
        <f>SUM(G32:G34)</f>
        <v>588</v>
      </c>
      <c r="I35" s="17"/>
      <c r="J35" s="18"/>
      <c r="K35" s="18"/>
      <c r="L35" s="19" t="s">
        <v>5</v>
      </c>
      <c r="M35" s="9"/>
      <c r="N35" s="10">
        <f>SUM(N32:N34)</f>
        <v>498</v>
      </c>
    </row>
    <row r="36" spans="2:14" ht="15" thickBot="1" x14ac:dyDescent="0.35">
      <c r="I36" s="28" t="s">
        <v>67</v>
      </c>
      <c r="J36" s="29">
        <f>G35+N35+N27+G27+N19+G19+N11+G11</f>
        <v>3990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Perfekt 300 Bydgoszcz 3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2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2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4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44</v>
      </c>
      <c r="D44" s="34"/>
      <c r="E44" s="2"/>
      <c r="F44" s="2">
        <v>199</v>
      </c>
      <c r="G44" s="3">
        <f>E44+F44</f>
        <v>199</v>
      </c>
      <c r="I44" s="1"/>
      <c r="J44" s="33" t="s">
        <v>44</v>
      </c>
      <c r="K44" s="34"/>
      <c r="L44" s="2"/>
      <c r="M44" s="2">
        <v>145</v>
      </c>
      <c r="N44" s="3">
        <f>L44+M44</f>
        <v>145</v>
      </c>
    </row>
    <row r="45" spans="2:14" x14ac:dyDescent="0.3">
      <c r="B45" s="13"/>
      <c r="C45" s="35" t="s">
        <v>45</v>
      </c>
      <c r="D45" s="36"/>
      <c r="E45" s="14"/>
      <c r="F45" s="14">
        <v>202</v>
      </c>
      <c r="G45" s="15">
        <f>E45+F45</f>
        <v>202</v>
      </c>
      <c r="I45" s="13"/>
      <c r="J45" s="35" t="s">
        <v>45</v>
      </c>
      <c r="K45" s="36"/>
      <c r="L45" s="14"/>
      <c r="M45" s="14">
        <v>155</v>
      </c>
      <c r="N45" s="15">
        <f>L45+M45</f>
        <v>155</v>
      </c>
    </row>
    <row r="46" spans="2:14" ht="15" thickBot="1" x14ac:dyDescent="0.35">
      <c r="B46" s="1"/>
      <c r="C46" s="46" t="s">
        <v>46</v>
      </c>
      <c r="D46" s="47"/>
      <c r="E46" s="2"/>
      <c r="F46" s="2">
        <v>155</v>
      </c>
      <c r="G46" s="3">
        <f>E46+F46</f>
        <v>155</v>
      </c>
      <c r="I46" s="1"/>
      <c r="J46" s="46" t="s">
        <v>46</v>
      </c>
      <c r="K46" s="47"/>
      <c r="L46" s="2"/>
      <c r="M46" s="2">
        <v>191</v>
      </c>
      <c r="N46" s="3">
        <f>L46+M46</f>
        <v>191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556</v>
      </c>
      <c r="G47" s="10">
        <f>SUM(G44:G46)</f>
        <v>556</v>
      </c>
      <c r="I47" s="17"/>
      <c r="J47" s="18"/>
      <c r="K47" s="18"/>
      <c r="L47" s="19" t="s">
        <v>5</v>
      </c>
      <c r="M47" s="9">
        <f>SUM(M44:M46)</f>
        <v>491</v>
      </c>
      <c r="N47" s="10">
        <f>SUM(N44:N46)</f>
        <v>491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6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8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44</v>
      </c>
      <c r="D52" s="34"/>
      <c r="E52" s="2"/>
      <c r="F52" s="2">
        <v>226</v>
      </c>
      <c r="G52" s="3">
        <f>E52+F52</f>
        <v>226</v>
      </c>
      <c r="I52" s="1"/>
      <c r="J52" s="33" t="s">
        <v>44</v>
      </c>
      <c r="K52" s="34"/>
      <c r="L52" s="2"/>
      <c r="M52" s="2">
        <v>196</v>
      </c>
      <c r="N52" s="3">
        <f>L52+M52</f>
        <v>196</v>
      </c>
    </row>
    <row r="53" spans="2:14" x14ac:dyDescent="0.3">
      <c r="B53" s="13"/>
      <c r="C53" s="35" t="s">
        <v>45</v>
      </c>
      <c r="D53" s="36"/>
      <c r="E53" s="14"/>
      <c r="F53" s="14">
        <v>197</v>
      </c>
      <c r="G53" s="15">
        <f>E53+F53</f>
        <v>197</v>
      </c>
      <c r="I53" s="13"/>
      <c r="J53" s="35" t="s">
        <v>45</v>
      </c>
      <c r="K53" s="36"/>
      <c r="L53" s="14"/>
      <c r="M53" s="14">
        <v>169</v>
      </c>
      <c r="N53" s="15">
        <f>L53+M53</f>
        <v>169</v>
      </c>
    </row>
    <row r="54" spans="2:14" ht="15" thickBot="1" x14ac:dyDescent="0.35">
      <c r="B54" s="1"/>
      <c r="C54" s="46" t="s">
        <v>46</v>
      </c>
      <c r="D54" s="47"/>
      <c r="E54" s="2"/>
      <c r="F54" s="2">
        <v>195</v>
      </c>
      <c r="G54" s="3">
        <f>E54+F54</f>
        <v>195</v>
      </c>
      <c r="I54" s="1"/>
      <c r="J54" s="46" t="s">
        <v>46</v>
      </c>
      <c r="K54" s="47"/>
      <c r="L54" s="2"/>
      <c r="M54" s="2">
        <v>161</v>
      </c>
      <c r="N54" s="3">
        <f>L54+M54</f>
        <v>161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618</v>
      </c>
      <c r="G55" s="10">
        <f>SUM(G52:G54)</f>
        <v>618</v>
      </c>
      <c r="I55" s="17"/>
      <c r="J55" s="18"/>
      <c r="K55" s="18"/>
      <c r="L55" s="19" t="s">
        <v>5</v>
      </c>
      <c r="M55" s="9">
        <f>SUM(M52:M54)</f>
        <v>526</v>
      </c>
      <c r="N55" s="10">
        <f>SUM(N52:N54)</f>
        <v>526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2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4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44</v>
      </c>
      <c r="D60" s="34"/>
      <c r="E60" s="2"/>
      <c r="F60" s="2">
        <v>166</v>
      </c>
      <c r="G60" s="3">
        <f>E60+F60</f>
        <v>166</v>
      </c>
      <c r="I60" s="1"/>
      <c r="J60" s="33" t="s">
        <v>44</v>
      </c>
      <c r="K60" s="34"/>
      <c r="L60" s="2"/>
      <c r="M60" s="2">
        <v>205</v>
      </c>
      <c r="N60" s="3">
        <f>L60+M60</f>
        <v>205</v>
      </c>
    </row>
    <row r="61" spans="2:14" x14ac:dyDescent="0.3">
      <c r="B61" s="13"/>
      <c r="C61" s="35" t="s">
        <v>45</v>
      </c>
      <c r="D61" s="36"/>
      <c r="E61" s="14"/>
      <c r="F61" s="14">
        <v>147</v>
      </c>
      <c r="G61" s="15">
        <f>E61+F61</f>
        <v>147</v>
      </c>
      <c r="I61" s="13"/>
      <c r="J61" s="35" t="s">
        <v>45</v>
      </c>
      <c r="K61" s="36"/>
      <c r="L61" s="14"/>
      <c r="M61" s="14">
        <v>187</v>
      </c>
      <c r="N61" s="15">
        <f>L61+M61</f>
        <v>187</v>
      </c>
    </row>
    <row r="62" spans="2:14" ht="15" thickBot="1" x14ac:dyDescent="0.35">
      <c r="B62" s="1"/>
      <c r="C62" s="46" t="s">
        <v>46</v>
      </c>
      <c r="D62" s="47"/>
      <c r="E62" s="2"/>
      <c r="F62" s="2">
        <v>150</v>
      </c>
      <c r="G62" s="3">
        <f>E62+F62</f>
        <v>150</v>
      </c>
      <c r="I62" s="1"/>
      <c r="J62" s="46" t="s">
        <v>46</v>
      </c>
      <c r="K62" s="47"/>
      <c r="L62" s="2"/>
      <c r="M62" s="2">
        <v>153</v>
      </c>
      <c r="N62" s="3">
        <f>L62+M62</f>
        <v>153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463</v>
      </c>
      <c r="G63" s="10">
        <f>SUM(G60:G62)</f>
        <v>463</v>
      </c>
      <c r="I63" s="17"/>
      <c r="J63" s="18"/>
      <c r="K63" s="18"/>
      <c r="L63" s="19" t="s">
        <v>5</v>
      </c>
      <c r="M63" s="9">
        <f>SUM(M60:M62)</f>
        <v>545</v>
      </c>
      <c r="N63" s="10">
        <f>SUM(N60:N62)</f>
        <v>545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6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8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44</v>
      </c>
      <c r="D68" s="34"/>
      <c r="E68" s="2"/>
      <c r="F68" s="2">
        <v>188</v>
      </c>
      <c r="G68" s="3">
        <f>E68+F68</f>
        <v>188</v>
      </c>
      <c r="I68" s="1"/>
      <c r="J68" s="33" t="s">
        <v>44</v>
      </c>
      <c r="K68" s="34"/>
      <c r="L68" s="2"/>
      <c r="M68" s="2">
        <v>115</v>
      </c>
      <c r="N68" s="3">
        <f>L68+M68</f>
        <v>115</v>
      </c>
    </row>
    <row r="69" spans="2:14" x14ac:dyDescent="0.3">
      <c r="B69" s="13"/>
      <c r="C69" s="35" t="s">
        <v>45</v>
      </c>
      <c r="D69" s="36"/>
      <c r="E69" s="14"/>
      <c r="F69" s="14">
        <v>182</v>
      </c>
      <c r="G69" s="15">
        <f>E69+F69</f>
        <v>182</v>
      </c>
      <c r="I69" s="13"/>
      <c r="J69" s="35" t="s">
        <v>45</v>
      </c>
      <c r="K69" s="36"/>
      <c r="L69" s="14"/>
      <c r="M69" s="14">
        <v>158</v>
      </c>
      <c r="N69" s="15">
        <f>L69+M69</f>
        <v>158</v>
      </c>
    </row>
    <row r="70" spans="2:14" ht="15" thickBot="1" x14ac:dyDescent="0.35">
      <c r="B70" s="1"/>
      <c r="C70" s="46" t="s">
        <v>46</v>
      </c>
      <c r="D70" s="47"/>
      <c r="E70" s="2"/>
      <c r="F70" s="2">
        <v>202</v>
      </c>
      <c r="G70" s="3">
        <f>E70+F70</f>
        <v>202</v>
      </c>
      <c r="I70" s="1"/>
      <c r="J70" s="46" t="s">
        <v>46</v>
      </c>
      <c r="K70" s="47"/>
      <c r="L70" s="2"/>
      <c r="M70" s="2">
        <v>149</v>
      </c>
      <c r="N70" s="3">
        <f>L70+M70</f>
        <v>149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572</v>
      </c>
      <c r="G71" s="10">
        <f>SUM(G68:G70)</f>
        <v>572</v>
      </c>
      <c r="I71" s="17"/>
      <c r="J71" s="18"/>
      <c r="K71" s="18"/>
      <c r="L71" s="19" t="s">
        <v>5</v>
      </c>
      <c r="M71" s="9">
        <f>SUM(M68:M70)</f>
        <v>422</v>
      </c>
      <c r="N71" s="10">
        <f>SUM(N68:N70)</f>
        <v>422</v>
      </c>
    </row>
    <row r="72" spans="2:14" ht="15" thickBot="1" x14ac:dyDescent="0.35">
      <c r="I72" s="28" t="s">
        <v>67</v>
      </c>
      <c r="J72" s="29">
        <f>G71+N71+N63+G63+N55+G55+N47+G47</f>
        <v>4193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C46:D46"/>
    <mergeCell ref="J46:K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3:K33"/>
    <mergeCell ref="J34:K34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04CD6-A2E9-4CE2-B483-0917D7C80182}">
  <sheetPr>
    <pageSetUpPr fitToPage="1"/>
  </sheetPr>
  <dimension ref="B2:N72"/>
  <sheetViews>
    <sheetView topLeftCell="A37" zoomScale="90" zoomScaleNormal="90" workbookViewId="0">
      <selection activeCell="M71" sqref="M71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/>
    <row r="4" spans="2:14" ht="15" thickBot="1" x14ac:dyDescent="0.35">
      <c r="C4" s="20" t="s">
        <v>6</v>
      </c>
      <c r="D4" s="38" t="str">
        <f>PODSUMOWANIE!A5</f>
        <v>Ostrołęcki Klub Bowlingowy</v>
      </c>
      <c r="E4" s="39"/>
      <c r="F4" s="39"/>
      <c r="G4" s="39"/>
      <c r="H4" s="39"/>
      <c r="I4" s="39"/>
      <c r="J4" s="39"/>
      <c r="K4" s="39"/>
      <c r="L4" s="40"/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v>3</v>
      </c>
      <c r="I6" s="41" t="s">
        <v>10</v>
      </c>
      <c r="J6" s="42"/>
      <c r="K6" s="42"/>
      <c r="L6" s="42"/>
      <c r="M6" s="43"/>
      <c r="N6" s="16">
        <v>1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38</v>
      </c>
      <c r="D8" s="34"/>
      <c r="E8" s="2"/>
      <c r="F8" s="2">
        <v>154</v>
      </c>
      <c r="G8" s="3">
        <f>SUM(E8:F8)</f>
        <v>154</v>
      </c>
      <c r="I8" s="1"/>
      <c r="J8" s="33" t="s">
        <v>38</v>
      </c>
      <c r="K8" s="34"/>
      <c r="L8" s="2"/>
      <c r="M8" s="2">
        <v>217</v>
      </c>
      <c r="N8" s="3">
        <f>SUM(L8:M8)</f>
        <v>217</v>
      </c>
    </row>
    <row r="9" spans="2:14" x14ac:dyDescent="0.3">
      <c r="B9" s="13"/>
      <c r="C9" s="35" t="s">
        <v>39</v>
      </c>
      <c r="D9" s="36"/>
      <c r="E9" s="14"/>
      <c r="F9" s="14">
        <v>192</v>
      </c>
      <c r="G9" s="15">
        <f>SUM(E9:F9)</f>
        <v>192</v>
      </c>
      <c r="I9" s="13"/>
      <c r="J9" s="35" t="s">
        <v>39</v>
      </c>
      <c r="K9" s="36"/>
      <c r="L9" s="14"/>
      <c r="M9" s="14">
        <v>140</v>
      </c>
      <c r="N9" s="15">
        <f>SUM(L9:M9)</f>
        <v>140</v>
      </c>
    </row>
    <row r="10" spans="2:14" ht="15" thickBot="1" x14ac:dyDescent="0.35">
      <c r="B10" s="1"/>
      <c r="C10" s="33" t="s">
        <v>40</v>
      </c>
      <c r="D10" s="34"/>
      <c r="E10" s="2"/>
      <c r="F10" s="2">
        <v>196</v>
      </c>
      <c r="G10" s="3">
        <f>SUM(E10:F10)</f>
        <v>196</v>
      </c>
      <c r="I10" s="1"/>
      <c r="J10" s="33" t="s">
        <v>40</v>
      </c>
      <c r="K10" s="34"/>
      <c r="L10" s="2"/>
      <c r="M10" s="2">
        <v>205</v>
      </c>
      <c r="N10" s="3">
        <f>SUM(L10:M10)</f>
        <v>205</v>
      </c>
    </row>
    <row r="11" spans="2:14" ht="15" thickBot="1" x14ac:dyDescent="0.35">
      <c r="B11" s="17"/>
      <c r="C11" s="18"/>
      <c r="D11" s="18"/>
      <c r="E11" s="19" t="s">
        <v>5</v>
      </c>
      <c r="F11" s="9"/>
      <c r="G11" s="10">
        <f>SUM(G8:G10)</f>
        <v>542</v>
      </c>
      <c r="I11" s="17"/>
      <c r="J11" s="18"/>
      <c r="K11" s="18"/>
      <c r="L11" s="19" t="s">
        <v>5</v>
      </c>
      <c r="M11" s="9"/>
      <c r="N11" s="10">
        <f>SUM(N8:N10)</f>
        <v>562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v>7</v>
      </c>
      <c r="I14" s="41" t="s">
        <v>12</v>
      </c>
      <c r="J14" s="42"/>
      <c r="K14" s="42"/>
      <c r="L14" s="42"/>
      <c r="M14" s="43"/>
      <c r="N14" s="16">
        <v>5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38</v>
      </c>
      <c r="D16" s="34"/>
      <c r="E16" s="2"/>
      <c r="F16" s="2">
        <v>186</v>
      </c>
      <c r="G16" s="3">
        <f>SUM(E16:F16)</f>
        <v>186</v>
      </c>
      <c r="I16" s="1"/>
      <c r="J16" s="33" t="s">
        <v>38</v>
      </c>
      <c r="K16" s="34"/>
      <c r="L16" s="2"/>
      <c r="M16" s="2">
        <v>164</v>
      </c>
      <c r="N16" s="3">
        <f>SUM(L16:M16)</f>
        <v>164</v>
      </c>
    </row>
    <row r="17" spans="2:14" x14ac:dyDescent="0.3">
      <c r="B17" s="13"/>
      <c r="C17" s="35" t="s">
        <v>48</v>
      </c>
      <c r="D17" s="36"/>
      <c r="E17" s="14"/>
      <c r="F17" s="14">
        <v>133</v>
      </c>
      <c r="G17" s="15">
        <f>SUM(E17:F17)</f>
        <v>133</v>
      </c>
      <c r="I17" s="13"/>
      <c r="J17" s="35" t="s">
        <v>39</v>
      </c>
      <c r="K17" s="36"/>
      <c r="L17" s="14"/>
      <c r="M17" s="14">
        <v>222</v>
      </c>
      <c r="N17" s="15">
        <f>SUM(L17:M17)</f>
        <v>222</v>
      </c>
    </row>
    <row r="18" spans="2:14" ht="15" thickBot="1" x14ac:dyDescent="0.35">
      <c r="B18" s="1"/>
      <c r="C18" s="33" t="s">
        <v>40</v>
      </c>
      <c r="D18" s="34"/>
      <c r="E18" s="2"/>
      <c r="F18" s="2">
        <v>148</v>
      </c>
      <c r="G18" s="3">
        <f>SUM(E18:F18)</f>
        <v>148</v>
      </c>
      <c r="I18" s="1"/>
      <c r="J18" s="33" t="s">
        <v>40</v>
      </c>
      <c r="K18" s="34"/>
      <c r="L18" s="2"/>
      <c r="M18" s="2">
        <v>179</v>
      </c>
      <c r="N18" s="3">
        <f>SUM(L18:M18)</f>
        <v>179</v>
      </c>
    </row>
    <row r="19" spans="2:14" ht="15" thickBot="1" x14ac:dyDescent="0.35">
      <c r="B19" s="17"/>
      <c r="C19" s="18"/>
      <c r="D19" s="18"/>
      <c r="E19" s="19" t="s">
        <v>5</v>
      </c>
      <c r="F19" s="9"/>
      <c r="G19" s="10">
        <f>SUM(G16:G18)</f>
        <v>467</v>
      </c>
      <c r="I19" s="17"/>
      <c r="J19" s="18"/>
      <c r="K19" s="18"/>
      <c r="L19" s="19" t="s">
        <v>5</v>
      </c>
      <c r="M19" s="9"/>
      <c r="N19" s="10">
        <f>SUM(N16:N18)</f>
        <v>565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v>3</v>
      </c>
      <c r="I22" s="41" t="s">
        <v>14</v>
      </c>
      <c r="J22" s="42"/>
      <c r="K22" s="42"/>
      <c r="L22" s="42"/>
      <c r="M22" s="43"/>
      <c r="N22" s="16">
        <v>1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38</v>
      </c>
      <c r="D24" s="34"/>
      <c r="E24" s="2"/>
      <c r="F24" s="2">
        <v>129</v>
      </c>
      <c r="G24" s="3">
        <f>SUM(E24:F24)</f>
        <v>129</v>
      </c>
      <c r="I24" s="1"/>
      <c r="J24" s="33" t="s">
        <v>38</v>
      </c>
      <c r="K24" s="34"/>
      <c r="L24" s="2"/>
      <c r="M24" s="2">
        <v>202</v>
      </c>
      <c r="N24" s="3">
        <f>SUM(L24:M24)</f>
        <v>202</v>
      </c>
    </row>
    <row r="25" spans="2:14" x14ac:dyDescent="0.3">
      <c r="B25" s="13"/>
      <c r="C25" s="35" t="s">
        <v>48</v>
      </c>
      <c r="D25" s="36"/>
      <c r="E25" s="14"/>
      <c r="F25" s="14">
        <v>191</v>
      </c>
      <c r="G25" s="15">
        <f>SUM(E25:F25)</f>
        <v>191</v>
      </c>
      <c r="I25" s="13"/>
      <c r="J25" s="35" t="s">
        <v>40</v>
      </c>
      <c r="K25" s="36"/>
      <c r="L25" s="14"/>
      <c r="M25" s="14">
        <v>159</v>
      </c>
      <c r="N25" s="15">
        <f>SUM(L25:M25)</f>
        <v>159</v>
      </c>
    </row>
    <row r="26" spans="2:14" ht="15" thickBot="1" x14ac:dyDescent="0.35">
      <c r="B26" s="1"/>
      <c r="C26" s="33" t="s">
        <v>39</v>
      </c>
      <c r="D26" s="34"/>
      <c r="E26" s="2"/>
      <c r="F26" s="2">
        <v>215</v>
      </c>
      <c r="G26" s="3">
        <f>SUM(E26:F26)</f>
        <v>215</v>
      </c>
      <c r="I26" s="1"/>
      <c r="J26" s="33" t="s">
        <v>39</v>
      </c>
      <c r="K26" s="34"/>
      <c r="L26" s="2"/>
      <c r="M26" s="2">
        <v>156</v>
      </c>
      <c r="N26" s="3">
        <f>SUM(L26:M26)</f>
        <v>156</v>
      </c>
    </row>
    <row r="27" spans="2:14" ht="15" thickBot="1" x14ac:dyDescent="0.35">
      <c r="B27" s="17"/>
      <c r="C27" s="18"/>
      <c r="D27" s="18"/>
      <c r="E27" s="19" t="s">
        <v>5</v>
      </c>
      <c r="F27" s="9"/>
      <c r="G27" s="10">
        <f>SUM(G24:G26)</f>
        <v>535</v>
      </c>
      <c r="I27" s="17"/>
      <c r="J27" s="18"/>
      <c r="K27" s="18"/>
      <c r="L27" s="19" t="s">
        <v>5</v>
      </c>
      <c r="M27" s="9"/>
      <c r="N27" s="10">
        <f>SUM(N24:N26)</f>
        <v>517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v>7</v>
      </c>
      <c r="I30" s="41" t="s">
        <v>16</v>
      </c>
      <c r="J30" s="42"/>
      <c r="K30" s="42"/>
      <c r="L30" s="42"/>
      <c r="M30" s="43"/>
      <c r="N30" s="16">
        <v>5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38</v>
      </c>
      <c r="D32" s="34"/>
      <c r="E32" s="2"/>
      <c r="F32" s="2">
        <v>147</v>
      </c>
      <c r="G32" s="3">
        <f>SUM(E32:F32)</f>
        <v>147</v>
      </c>
      <c r="I32" s="1"/>
      <c r="J32" s="33" t="s">
        <v>38</v>
      </c>
      <c r="K32" s="34"/>
      <c r="L32" s="2"/>
      <c r="M32" s="2">
        <v>190</v>
      </c>
      <c r="N32" s="3">
        <f>SUM(L32:M32)</f>
        <v>190</v>
      </c>
    </row>
    <row r="33" spans="2:14" x14ac:dyDescent="0.3">
      <c r="B33" s="13"/>
      <c r="C33" s="35" t="s">
        <v>40</v>
      </c>
      <c r="D33" s="36"/>
      <c r="E33" s="14"/>
      <c r="F33" s="14">
        <v>158</v>
      </c>
      <c r="G33" s="15">
        <f>SUM(E33:F33)</f>
        <v>158</v>
      </c>
      <c r="I33" s="13"/>
      <c r="J33" s="35" t="s">
        <v>39</v>
      </c>
      <c r="K33" s="36"/>
      <c r="L33" s="14"/>
      <c r="M33" s="14">
        <v>191</v>
      </c>
      <c r="N33" s="15">
        <f>SUM(L33:M33)</f>
        <v>191</v>
      </c>
    </row>
    <row r="34" spans="2:14" ht="15" thickBot="1" x14ac:dyDescent="0.35">
      <c r="B34" s="1"/>
      <c r="C34" s="33" t="s">
        <v>48</v>
      </c>
      <c r="D34" s="34"/>
      <c r="E34" s="2"/>
      <c r="F34" s="2">
        <v>135</v>
      </c>
      <c r="G34" s="3">
        <f>SUM(E34:F34)</f>
        <v>135</v>
      </c>
      <c r="I34" s="1"/>
      <c r="J34" s="33" t="s">
        <v>40</v>
      </c>
      <c r="K34" s="34"/>
      <c r="L34" s="2"/>
      <c r="M34" s="2">
        <v>198</v>
      </c>
      <c r="N34" s="3">
        <f>SUM(L34:M34)</f>
        <v>198</v>
      </c>
    </row>
    <row r="35" spans="2:14" ht="15" thickBot="1" x14ac:dyDescent="0.35">
      <c r="B35" s="17"/>
      <c r="C35" s="18"/>
      <c r="D35" s="18"/>
      <c r="E35" s="19" t="s">
        <v>5</v>
      </c>
      <c r="F35" s="9"/>
      <c r="G35" s="10">
        <f>SUM(G32:G34)</f>
        <v>440</v>
      </c>
      <c r="I35" s="17"/>
      <c r="J35" s="18"/>
      <c r="K35" s="18"/>
      <c r="L35" s="19" t="s">
        <v>5</v>
      </c>
      <c r="M35" s="9"/>
      <c r="N35" s="10">
        <f>SUM(N32:N34)</f>
        <v>579</v>
      </c>
    </row>
    <row r="36" spans="2:14" ht="15" thickBot="1" x14ac:dyDescent="0.35">
      <c r="I36" s="28" t="s">
        <v>67</v>
      </c>
      <c r="J36" s="29">
        <f>G35+N35+N27+G27+N19+G19+N11+G11</f>
        <v>4207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Ostrołęcki Klub Bowlingowy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1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1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7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39</v>
      </c>
      <c r="D44" s="34"/>
      <c r="E44" s="2"/>
      <c r="F44" s="2">
        <v>178</v>
      </c>
      <c r="G44" s="3">
        <f>E44+F44</f>
        <v>178</v>
      </c>
      <c r="I44" s="1"/>
      <c r="J44" s="33" t="s">
        <v>39</v>
      </c>
      <c r="K44" s="34"/>
      <c r="L44" s="2"/>
      <c r="M44" s="2">
        <v>213</v>
      </c>
      <c r="N44" s="3">
        <f>L44+M44</f>
        <v>213</v>
      </c>
    </row>
    <row r="45" spans="2:14" x14ac:dyDescent="0.3">
      <c r="B45" s="13"/>
      <c r="C45" s="35" t="s">
        <v>38</v>
      </c>
      <c r="D45" s="36"/>
      <c r="E45" s="14"/>
      <c r="F45" s="14">
        <v>173</v>
      </c>
      <c r="G45" s="15">
        <f>E45+F45</f>
        <v>173</v>
      </c>
      <c r="I45" s="13"/>
      <c r="J45" s="35" t="s">
        <v>38</v>
      </c>
      <c r="K45" s="36"/>
      <c r="L45" s="14"/>
      <c r="M45" s="14">
        <v>197</v>
      </c>
      <c r="N45" s="15">
        <f>L45+M45</f>
        <v>197</v>
      </c>
    </row>
    <row r="46" spans="2:14" ht="15" thickBot="1" x14ac:dyDescent="0.35">
      <c r="B46" s="1"/>
      <c r="C46" s="33" t="s">
        <v>40</v>
      </c>
      <c r="D46" s="34"/>
      <c r="E46" s="2"/>
      <c r="F46" s="2">
        <v>119</v>
      </c>
      <c r="G46" s="3">
        <f>E46+F46</f>
        <v>119</v>
      </c>
      <c r="I46" s="1"/>
      <c r="J46" s="33" t="s">
        <v>48</v>
      </c>
      <c r="K46" s="34"/>
      <c r="L46" s="2"/>
      <c r="M46" s="2">
        <v>171</v>
      </c>
      <c r="N46" s="3">
        <f>L46+M46</f>
        <v>171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470</v>
      </c>
      <c r="G47" s="10">
        <f>SUM(G44:G46)</f>
        <v>470</v>
      </c>
      <c r="I47" s="17"/>
      <c r="J47" s="18"/>
      <c r="K47" s="18"/>
      <c r="L47" s="19" t="s">
        <v>5</v>
      </c>
      <c r="M47" s="9">
        <f>SUM(M44:M46)</f>
        <v>581</v>
      </c>
      <c r="N47" s="10">
        <f>SUM(N44:N46)</f>
        <v>581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5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3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39</v>
      </c>
      <c r="D52" s="34"/>
      <c r="E52" s="2"/>
      <c r="F52" s="2">
        <v>222</v>
      </c>
      <c r="G52" s="3">
        <f>E52+F52</f>
        <v>222</v>
      </c>
      <c r="I52" s="1"/>
      <c r="J52" s="33" t="s">
        <v>39</v>
      </c>
      <c r="K52" s="34"/>
      <c r="L52" s="2"/>
      <c r="M52" s="2">
        <v>214</v>
      </c>
      <c r="N52" s="3">
        <f>L52+M52</f>
        <v>214</v>
      </c>
    </row>
    <row r="53" spans="2:14" x14ac:dyDescent="0.3">
      <c r="B53" s="13"/>
      <c r="C53" s="35" t="s">
        <v>38</v>
      </c>
      <c r="D53" s="36"/>
      <c r="E53" s="14"/>
      <c r="F53" s="14">
        <v>181</v>
      </c>
      <c r="G53" s="15">
        <f>E53+F53</f>
        <v>181</v>
      </c>
      <c r="I53" s="13"/>
      <c r="J53" s="35" t="s">
        <v>38</v>
      </c>
      <c r="K53" s="36"/>
      <c r="L53" s="14"/>
      <c r="M53" s="14">
        <v>168</v>
      </c>
      <c r="N53" s="15">
        <f>L53+M53</f>
        <v>168</v>
      </c>
    </row>
    <row r="54" spans="2:14" ht="15" thickBot="1" x14ac:dyDescent="0.35">
      <c r="B54" s="1"/>
      <c r="C54" s="33" t="s">
        <v>40</v>
      </c>
      <c r="D54" s="34"/>
      <c r="E54" s="2"/>
      <c r="F54" s="2">
        <v>178</v>
      </c>
      <c r="G54" s="3">
        <f>E54+F54</f>
        <v>178</v>
      </c>
      <c r="I54" s="1"/>
      <c r="J54" s="33" t="s">
        <v>40</v>
      </c>
      <c r="K54" s="34"/>
      <c r="L54" s="2"/>
      <c r="M54" s="2">
        <v>135</v>
      </c>
      <c r="N54" s="3">
        <f>L54+M54</f>
        <v>135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581</v>
      </c>
      <c r="G55" s="10">
        <f>SUM(G52:G54)</f>
        <v>581</v>
      </c>
      <c r="I55" s="17"/>
      <c r="J55" s="18"/>
      <c r="K55" s="18"/>
      <c r="L55" s="19" t="s">
        <v>5</v>
      </c>
      <c r="M55" s="9">
        <f>SUM(M52:M54)</f>
        <v>517</v>
      </c>
      <c r="N55" s="10">
        <f>SUM(N52:N54)</f>
        <v>517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1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7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38</v>
      </c>
      <c r="D60" s="34"/>
      <c r="E60" s="2"/>
      <c r="F60" s="2">
        <v>177</v>
      </c>
      <c r="G60" s="3">
        <f>E60+F60</f>
        <v>177</v>
      </c>
      <c r="I60" s="1"/>
      <c r="J60" s="33" t="s">
        <v>39</v>
      </c>
      <c r="K60" s="34"/>
      <c r="L60" s="2"/>
      <c r="M60" s="2">
        <v>192</v>
      </c>
      <c r="N60" s="3">
        <f>L60+M60</f>
        <v>192</v>
      </c>
    </row>
    <row r="61" spans="2:14" x14ac:dyDescent="0.3">
      <c r="B61" s="13"/>
      <c r="C61" s="35" t="s">
        <v>48</v>
      </c>
      <c r="D61" s="36"/>
      <c r="E61" s="14"/>
      <c r="F61" s="14">
        <v>155</v>
      </c>
      <c r="G61" s="15">
        <f>E61+F61</f>
        <v>155</v>
      </c>
      <c r="I61" s="13"/>
      <c r="J61" s="35" t="s">
        <v>38</v>
      </c>
      <c r="K61" s="36"/>
      <c r="L61" s="14"/>
      <c r="M61" s="14">
        <v>204</v>
      </c>
      <c r="N61" s="15">
        <f>L61+M61</f>
        <v>204</v>
      </c>
    </row>
    <row r="62" spans="2:14" ht="15" thickBot="1" x14ac:dyDescent="0.35">
      <c r="B62" s="1"/>
      <c r="C62" s="33" t="s">
        <v>40</v>
      </c>
      <c r="D62" s="34"/>
      <c r="E62" s="2"/>
      <c r="F62" s="2">
        <v>156</v>
      </c>
      <c r="G62" s="3">
        <f>E62+F62</f>
        <v>156</v>
      </c>
      <c r="I62" s="1"/>
      <c r="J62" s="33" t="s">
        <v>40</v>
      </c>
      <c r="K62" s="34"/>
      <c r="L62" s="2"/>
      <c r="M62" s="2">
        <v>189</v>
      </c>
      <c r="N62" s="3">
        <f>L62+M62</f>
        <v>189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488</v>
      </c>
      <c r="G63" s="10">
        <f>SUM(G60:G62)</f>
        <v>488</v>
      </c>
      <c r="I63" s="17"/>
      <c r="J63" s="18"/>
      <c r="K63" s="18"/>
      <c r="L63" s="19" t="s">
        <v>5</v>
      </c>
      <c r="M63" s="9">
        <f>SUM(M60:M62)</f>
        <v>585</v>
      </c>
      <c r="N63" s="10">
        <f>SUM(N60:N62)</f>
        <v>585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5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3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39</v>
      </c>
      <c r="D68" s="34"/>
      <c r="E68" s="2"/>
      <c r="F68" s="2">
        <v>215</v>
      </c>
      <c r="G68" s="3">
        <f>E68+F68</f>
        <v>215</v>
      </c>
      <c r="I68" s="1"/>
      <c r="J68" s="33" t="s">
        <v>38</v>
      </c>
      <c r="K68" s="34"/>
      <c r="L68" s="2"/>
      <c r="M68" s="2">
        <v>168</v>
      </c>
      <c r="N68" s="3">
        <f>L68+M68</f>
        <v>168</v>
      </c>
    </row>
    <row r="69" spans="2:14" x14ac:dyDescent="0.3">
      <c r="B69" s="13"/>
      <c r="C69" s="35" t="s">
        <v>38</v>
      </c>
      <c r="D69" s="36"/>
      <c r="E69" s="14"/>
      <c r="F69" s="14">
        <v>176</v>
      </c>
      <c r="G69" s="15">
        <f>E69+F69</f>
        <v>176</v>
      </c>
      <c r="I69" s="13"/>
      <c r="J69" s="35" t="s">
        <v>40</v>
      </c>
      <c r="K69" s="36"/>
      <c r="L69" s="14"/>
      <c r="M69" s="14">
        <v>178</v>
      </c>
      <c r="N69" s="15">
        <f>L69+M69</f>
        <v>178</v>
      </c>
    </row>
    <row r="70" spans="2:14" ht="15" thickBot="1" x14ac:dyDescent="0.35">
      <c r="B70" s="1"/>
      <c r="C70" s="33" t="s">
        <v>40</v>
      </c>
      <c r="D70" s="34"/>
      <c r="E70" s="2"/>
      <c r="F70" s="2">
        <v>170</v>
      </c>
      <c r="G70" s="3">
        <f>E70+F70</f>
        <v>170</v>
      </c>
      <c r="I70" s="1"/>
      <c r="J70" s="33" t="s">
        <v>48</v>
      </c>
      <c r="K70" s="34"/>
      <c r="L70" s="2"/>
      <c r="M70" s="2">
        <v>163</v>
      </c>
      <c r="N70" s="3">
        <f>L70+M70</f>
        <v>163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561</v>
      </c>
      <c r="G71" s="10">
        <f>SUM(G68:G70)</f>
        <v>561</v>
      </c>
      <c r="I71" s="17"/>
      <c r="J71" s="18"/>
      <c r="K71" s="18"/>
      <c r="L71" s="19" t="s">
        <v>5</v>
      </c>
      <c r="M71" s="9">
        <f>SUM(M68:M70)</f>
        <v>509</v>
      </c>
      <c r="N71" s="10">
        <f>SUM(N68:N70)</f>
        <v>509</v>
      </c>
    </row>
    <row r="72" spans="2:14" ht="15" thickBot="1" x14ac:dyDescent="0.35">
      <c r="I72" s="28" t="s">
        <v>67</v>
      </c>
      <c r="J72" s="29">
        <f>G71+N71+N63+G63+N55+G55+N47+G47</f>
        <v>4292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C46:D46"/>
    <mergeCell ref="J46:K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4:K34"/>
    <mergeCell ref="J33:K33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8EF2-62F3-4016-9193-9B520A2A9108}">
  <sheetPr>
    <pageSetUpPr fitToPage="1"/>
  </sheetPr>
  <dimension ref="B2:N72"/>
  <sheetViews>
    <sheetView topLeftCell="A45" workbookViewId="0">
      <selection activeCell="K74" sqref="K74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/>
    <row r="4" spans="2:14" ht="15" thickBot="1" x14ac:dyDescent="0.35">
      <c r="C4" s="20" t="s">
        <v>6</v>
      </c>
      <c r="D4" s="38" t="str">
        <f>PODSUMOWANIE!A8</f>
        <v>SSB Suwałki 3</v>
      </c>
      <c r="E4" s="39"/>
      <c r="F4" s="39"/>
      <c r="G4" s="39"/>
      <c r="H4" s="39"/>
      <c r="I4" s="39"/>
      <c r="J4" s="39"/>
      <c r="K4" s="39"/>
      <c r="L4" s="40"/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v>4</v>
      </c>
      <c r="I6" s="41" t="s">
        <v>10</v>
      </c>
      <c r="J6" s="42"/>
      <c r="K6" s="42"/>
      <c r="L6" s="42"/>
      <c r="M6" s="43"/>
      <c r="N6" s="16">
        <v>6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35</v>
      </c>
      <c r="D8" s="34"/>
      <c r="E8" s="2"/>
      <c r="F8" s="2">
        <v>167</v>
      </c>
      <c r="G8" s="3">
        <f>SUM(E8:F8)</f>
        <v>167</v>
      </c>
      <c r="I8" s="1"/>
      <c r="J8" s="33" t="s">
        <v>35</v>
      </c>
      <c r="K8" s="34"/>
      <c r="L8" s="2"/>
      <c r="M8" s="2">
        <v>125</v>
      </c>
      <c r="N8" s="3">
        <f>SUM(L8:M8)</f>
        <v>125</v>
      </c>
    </row>
    <row r="9" spans="2:14" x14ac:dyDescent="0.3">
      <c r="B9" s="13"/>
      <c r="C9" s="35" t="s">
        <v>36</v>
      </c>
      <c r="D9" s="36"/>
      <c r="E9" s="14"/>
      <c r="F9" s="14">
        <v>137</v>
      </c>
      <c r="G9" s="15">
        <f>SUM(E9:F9)</f>
        <v>137</v>
      </c>
      <c r="I9" s="13"/>
      <c r="J9" s="35" t="s">
        <v>47</v>
      </c>
      <c r="K9" s="36"/>
      <c r="L9" s="14">
        <v>8</v>
      </c>
      <c r="M9" s="14">
        <v>149</v>
      </c>
      <c r="N9" s="15">
        <f>SUM(L9:M9)</f>
        <v>157</v>
      </c>
    </row>
    <row r="10" spans="2:14" ht="15" thickBot="1" x14ac:dyDescent="0.35">
      <c r="B10" s="1"/>
      <c r="C10" s="46" t="s">
        <v>37</v>
      </c>
      <c r="D10" s="47"/>
      <c r="E10" s="2"/>
      <c r="F10" s="2">
        <v>165</v>
      </c>
      <c r="G10" s="3">
        <f>SUM(E10:F10)</f>
        <v>165</v>
      </c>
      <c r="I10" s="1"/>
      <c r="J10" s="46" t="s">
        <v>37</v>
      </c>
      <c r="K10" s="47"/>
      <c r="L10" s="2"/>
      <c r="M10" s="2">
        <v>226</v>
      </c>
      <c r="N10" s="3">
        <f>SUM(L10:M10)</f>
        <v>226</v>
      </c>
    </row>
    <row r="11" spans="2:14" ht="15" thickBot="1" x14ac:dyDescent="0.35">
      <c r="B11" s="17"/>
      <c r="C11" s="18"/>
      <c r="D11" s="18"/>
      <c r="E11" s="19" t="s">
        <v>5</v>
      </c>
      <c r="F11" s="9"/>
      <c r="G11" s="10">
        <f>SUM(G8:G10)</f>
        <v>469</v>
      </c>
      <c r="I11" s="17"/>
      <c r="J11" s="18"/>
      <c r="K11" s="18"/>
      <c r="L11" s="19" t="s">
        <v>5</v>
      </c>
      <c r="M11" s="9"/>
      <c r="N11" s="10">
        <f>SUM(N8:N10)</f>
        <v>508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v>8</v>
      </c>
      <c r="I14" s="41" t="s">
        <v>12</v>
      </c>
      <c r="J14" s="42"/>
      <c r="K14" s="42"/>
      <c r="L14" s="42"/>
      <c r="M14" s="43"/>
      <c r="N14" s="16">
        <v>2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47</v>
      </c>
      <c r="D16" s="34"/>
      <c r="E16" s="2">
        <v>8</v>
      </c>
      <c r="F16" s="2">
        <v>166</v>
      </c>
      <c r="G16" s="3">
        <f>SUM(E16:F16)</f>
        <v>174</v>
      </c>
      <c r="I16" s="1"/>
      <c r="J16" s="33" t="s">
        <v>35</v>
      </c>
      <c r="K16" s="34"/>
      <c r="L16" s="2"/>
      <c r="M16" s="2">
        <v>177</v>
      </c>
      <c r="N16" s="3">
        <f>SUM(L16:M16)</f>
        <v>177</v>
      </c>
    </row>
    <row r="17" spans="2:14" x14ac:dyDescent="0.3">
      <c r="B17" s="13"/>
      <c r="C17" s="35" t="s">
        <v>36</v>
      </c>
      <c r="D17" s="36"/>
      <c r="E17" s="14"/>
      <c r="F17" s="14">
        <v>135</v>
      </c>
      <c r="G17" s="15">
        <f>SUM(E17:F17)</f>
        <v>135</v>
      </c>
      <c r="I17" s="13"/>
      <c r="J17" s="35" t="s">
        <v>47</v>
      </c>
      <c r="K17" s="36"/>
      <c r="L17" s="14">
        <v>8</v>
      </c>
      <c r="M17" s="14">
        <v>178</v>
      </c>
      <c r="N17" s="15">
        <f>SUM(L17:M17)</f>
        <v>186</v>
      </c>
    </row>
    <row r="18" spans="2:14" ht="15" thickBot="1" x14ac:dyDescent="0.35">
      <c r="B18" s="1"/>
      <c r="C18" s="46" t="s">
        <v>37</v>
      </c>
      <c r="D18" s="47"/>
      <c r="E18" s="2"/>
      <c r="F18" s="2">
        <v>186</v>
      </c>
      <c r="G18" s="3">
        <f>SUM(E18:F18)</f>
        <v>186</v>
      </c>
      <c r="I18" s="1"/>
      <c r="J18" s="46" t="s">
        <v>37</v>
      </c>
      <c r="K18" s="47"/>
      <c r="L18" s="2"/>
      <c r="M18" s="2">
        <v>161</v>
      </c>
      <c r="N18" s="3">
        <f>SUM(L18:M18)</f>
        <v>161</v>
      </c>
    </row>
    <row r="19" spans="2:14" ht="15" thickBot="1" x14ac:dyDescent="0.35">
      <c r="B19" s="17"/>
      <c r="C19" s="18"/>
      <c r="D19" s="18"/>
      <c r="E19" s="19" t="s">
        <v>5</v>
      </c>
      <c r="F19" s="9"/>
      <c r="G19" s="10">
        <f>SUM(G16:G18)</f>
        <v>495</v>
      </c>
      <c r="I19" s="17"/>
      <c r="J19" s="18"/>
      <c r="K19" s="18"/>
      <c r="L19" s="19" t="s">
        <v>5</v>
      </c>
      <c r="M19" s="9"/>
      <c r="N19" s="10">
        <f>SUM(N16:N18)</f>
        <v>524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v>4</v>
      </c>
      <c r="I22" s="41" t="s">
        <v>14</v>
      </c>
      <c r="J22" s="42"/>
      <c r="K22" s="42"/>
      <c r="L22" s="42"/>
      <c r="M22" s="43"/>
      <c r="N22" s="16">
        <v>6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35</v>
      </c>
      <c r="D24" s="34"/>
      <c r="E24" s="2"/>
      <c r="F24" s="2">
        <v>146</v>
      </c>
      <c r="G24" s="3">
        <f>SUM(E24:F24)</f>
        <v>146</v>
      </c>
      <c r="I24" s="1"/>
      <c r="J24" s="33" t="s">
        <v>47</v>
      </c>
      <c r="K24" s="34"/>
      <c r="L24" s="2">
        <v>8</v>
      </c>
      <c r="M24" s="2">
        <v>142</v>
      </c>
      <c r="N24" s="3">
        <f>SUM(L24:M24)</f>
        <v>150</v>
      </c>
    </row>
    <row r="25" spans="2:14" x14ac:dyDescent="0.3">
      <c r="B25" s="13"/>
      <c r="C25" s="35" t="s">
        <v>36</v>
      </c>
      <c r="D25" s="36"/>
      <c r="E25" s="14"/>
      <c r="F25" s="14">
        <v>180</v>
      </c>
      <c r="G25" s="15">
        <f>SUM(E25:F25)</f>
        <v>180</v>
      </c>
      <c r="I25" s="13"/>
      <c r="J25" s="35" t="s">
        <v>36</v>
      </c>
      <c r="K25" s="36"/>
      <c r="L25" s="14"/>
      <c r="M25" s="14">
        <v>132</v>
      </c>
      <c r="N25" s="15">
        <f>SUM(L25:M25)</f>
        <v>132</v>
      </c>
    </row>
    <row r="26" spans="2:14" ht="15" thickBot="1" x14ac:dyDescent="0.35">
      <c r="B26" s="1"/>
      <c r="C26" s="46" t="s">
        <v>37</v>
      </c>
      <c r="D26" s="47"/>
      <c r="E26" s="2"/>
      <c r="F26" s="2">
        <v>164</v>
      </c>
      <c r="G26" s="3">
        <f>SUM(E26:F26)</f>
        <v>164</v>
      </c>
      <c r="I26" s="1"/>
      <c r="J26" s="46" t="s">
        <v>37</v>
      </c>
      <c r="K26" s="47"/>
      <c r="L26" s="2"/>
      <c r="M26" s="2">
        <v>223</v>
      </c>
      <c r="N26" s="3">
        <f>SUM(L26:M26)</f>
        <v>223</v>
      </c>
    </row>
    <row r="27" spans="2:14" ht="15" thickBot="1" x14ac:dyDescent="0.35">
      <c r="B27" s="17"/>
      <c r="C27" s="18"/>
      <c r="D27" s="18"/>
      <c r="E27" s="19" t="s">
        <v>5</v>
      </c>
      <c r="F27" s="9"/>
      <c r="G27" s="10">
        <f>SUM(G24:G26)</f>
        <v>490</v>
      </c>
      <c r="I27" s="17"/>
      <c r="J27" s="18"/>
      <c r="K27" s="18"/>
      <c r="L27" s="19" t="s">
        <v>5</v>
      </c>
      <c r="M27" s="9"/>
      <c r="N27" s="10">
        <f>SUM(N24:N26)</f>
        <v>505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v>8</v>
      </c>
      <c r="I30" s="41" t="s">
        <v>16</v>
      </c>
      <c r="J30" s="42"/>
      <c r="K30" s="42"/>
      <c r="L30" s="42"/>
      <c r="M30" s="43"/>
      <c r="N30" s="16">
        <v>2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35</v>
      </c>
      <c r="D32" s="34"/>
      <c r="E32" s="2"/>
      <c r="F32" s="2">
        <v>147</v>
      </c>
      <c r="G32" s="3">
        <f>SUM(E32:F32)</f>
        <v>147</v>
      </c>
      <c r="I32" s="1"/>
      <c r="J32" s="33" t="s">
        <v>47</v>
      </c>
      <c r="K32" s="34"/>
      <c r="L32" s="2">
        <v>8</v>
      </c>
      <c r="M32" s="2">
        <v>144</v>
      </c>
      <c r="N32" s="3">
        <f>SUM(L32:M32)</f>
        <v>152</v>
      </c>
    </row>
    <row r="33" spans="2:14" x14ac:dyDescent="0.3">
      <c r="B33" s="13"/>
      <c r="C33" s="35" t="s">
        <v>47</v>
      </c>
      <c r="D33" s="36"/>
      <c r="E33" s="14">
        <v>8</v>
      </c>
      <c r="F33" s="14">
        <v>167</v>
      </c>
      <c r="G33" s="15">
        <f>SUM(E33:F33)</f>
        <v>175</v>
      </c>
      <c r="I33" s="13"/>
      <c r="J33" s="35" t="s">
        <v>36</v>
      </c>
      <c r="K33" s="36"/>
      <c r="L33" s="14"/>
      <c r="M33" s="14">
        <v>150</v>
      </c>
      <c r="N33" s="15">
        <f>SUM(L33:M33)</f>
        <v>150</v>
      </c>
    </row>
    <row r="34" spans="2:14" ht="15" thickBot="1" x14ac:dyDescent="0.35">
      <c r="B34" s="1"/>
      <c r="C34" s="46" t="s">
        <v>37</v>
      </c>
      <c r="D34" s="47"/>
      <c r="E34" s="2"/>
      <c r="F34" s="2">
        <v>177</v>
      </c>
      <c r="G34" s="3">
        <f>SUM(E34:F34)</f>
        <v>177</v>
      </c>
      <c r="I34" s="1"/>
      <c r="J34" s="46" t="s">
        <v>37</v>
      </c>
      <c r="K34" s="47"/>
      <c r="L34" s="2"/>
      <c r="M34" s="2">
        <v>165</v>
      </c>
      <c r="N34" s="3">
        <f>SUM(L34:M34)</f>
        <v>165</v>
      </c>
    </row>
    <row r="35" spans="2:14" ht="15" thickBot="1" x14ac:dyDescent="0.35">
      <c r="B35" s="17"/>
      <c r="C35" s="18"/>
      <c r="D35" s="18"/>
      <c r="E35" s="19" t="s">
        <v>5</v>
      </c>
      <c r="F35" s="9"/>
      <c r="G35" s="10">
        <f>SUM(G32:G34)</f>
        <v>499</v>
      </c>
      <c r="I35" s="17"/>
      <c r="J35" s="18"/>
      <c r="K35" s="18"/>
      <c r="L35" s="19" t="s">
        <v>5</v>
      </c>
      <c r="M35" s="9"/>
      <c r="N35" s="10">
        <f>SUM(N32:N34)</f>
        <v>467</v>
      </c>
    </row>
    <row r="36" spans="2:14" ht="15" thickBot="1" x14ac:dyDescent="0.35">
      <c r="I36" s="28" t="s">
        <v>67</v>
      </c>
      <c r="J36" s="29">
        <f>G35+N35+N27+G27+N19+G19+N11+G11</f>
        <v>3957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SSB Suwałki 3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7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7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5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37</v>
      </c>
      <c r="D44" s="34"/>
      <c r="E44" s="2"/>
      <c r="F44" s="2">
        <v>185</v>
      </c>
      <c r="G44" s="3">
        <f>E44+F44</f>
        <v>185</v>
      </c>
      <c r="I44" s="1"/>
      <c r="J44" s="33" t="s">
        <v>37</v>
      </c>
      <c r="K44" s="34"/>
      <c r="L44" s="2"/>
      <c r="M44" s="2">
        <v>194</v>
      </c>
      <c r="N44" s="3">
        <f>L44+M44</f>
        <v>194</v>
      </c>
    </row>
    <row r="45" spans="2:14" x14ac:dyDescent="0.3">
      <c r="B45" s="13"/>
      <c r="C45" s="35" t="s">
        <v>35</v>
      </c>
      <c r="D45" s="36"/>
      <c r="E45" s="14"/>
      <c r="F45" s="14">
        <v>138</v>
      </c>
      <c r="G45" s="15">
        <f>E45+F45</f>
        <v>138</v>
      </c>
      <c r="I45" s="13"/>
      <c r="J45" s="35" t="s">
        <v>35</v>
      </c>
      <c r="K45" s="36"/>
      <c r="L45" s="14"/>
      <c r="M45" s="14">
        <v>129</v>
      </c>
      <c r="N45" s="15">
        <f>L45+M45</f>
        <v>129</v>
      </c>
    </row>
    <row r="46" spans="2:14" ht="15" thickBot="1" x14ac:dyDescent="0.35">
      <c r="B46" s="1"/>
      <c r="C46" s="46" t="s">
        <v>36</v>
      </c>
      <c r="D46" s="47"/>
      <c r="E46" s="2"/>
      <c r="F46" s="2">
        <v>167</v>
      </c>
      <c r="G46" s="3">
        <f>E46+F46</f>
        <v>167</v>
      </c>
      <c r="I46" s="1"/>
      <c r="J46" s="46" t="s">
        <v>36</v>
      </c>
      <c r="K46" s="47"/>
      <c r="L46" s="2"/>
      <c r="M46" s="2">
        <v>164</v>
      </c>
      <c r="N46" s="3">
        <f>L46+M46</f>
        <v>164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490</v>
      </c>
      <c r="G47" s="10">
        <f>SUM(G44:G46)</f>
        <v>490</v>
      </c>
      <c r="I47" s="17"/>
      <c r="J47" s="18"/>
      <c r="K47" s="18"/>
      <c r="L47" s="19" t="s">
        <v>5</v>
      </c>
      <c r="M47" s="9">
        <f>SUM(M44:M46)</f>
        <v>487</v>
      </c>
      <c r="N47" s="10">
        <f>SUM(N44:N46)</f>
        <v>487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3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1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37</v>
      </c>
      <c r="D52" s="34"/>
      <c r="E52" s="2"/>
      <c r="F52" s="2">
        <v>176</v>
      </c>
      <c r="G52" s="3">
        <f>E52+F52</f>
        <v>176</v>
      </c>
      <c r="I52" s="1"/>
      <c r="J52" s="33" t="s">
        <v>37</v>
      </c>
      <c r="K52" s="34"/>
      <c r="L52" s="2"/>
      <c r="M52" s="2">
        <v>178</v>
      </c>
      <c r="N52" s="3">
        <f>L52+M52</f>
        <v>178</v>
      </c>
    </row>
    <row r="53" spans="2:14" x14ac:dyDescent="0.3">
      <c r="B53" s="13"/>
      <c r="C53" s="35" t="s">
        <v>47</v>
      </c>
      <c r="D53" s="36"/>
      <c r="E53" s="14">
        <v>8</v>
      </c>
      <c r="F53" s="14">
        <v>143</v>
      </c>
      <c r="G53" s="15">
        <f>E53+F53</f>
        <v>151</v>
      </c>
      <c r="I53" s="13"/>
      <c r="J53" s="35" t="s">
        <v>47</v>
      </c>
      <c r="K53" s="36"/>
      <c r="L53" s="14">
        <v>8</v>
      </c>
      <c r="M53" s="14">
        <v>164</v>
      </c>
      <c r="N53" s="15">
        <f>L53+M53</f>
        <v>172</v>
      </c>
    </row>
    <row r="54" spans="2:14" ht="15" thickBot="1" x14ac:dyDescent="0.35">
      <c r="B54" s="1"/>
      <c r="C54" s="46" t="s">
        <v>36</v>
      </c>
      <c r="D54" s="47"/>
      <c r="E54" s="2"/>
      <c r="F54" s="2">
        <v>179</v>
      </c>
      <c r="G54" s="3">
        <f>E54+F54</f>
        <v>179</v>
      </c>
      <c r="I54" s="1"/>
      <c r="J54" s="46" t="s">
        <v>36</v>
      </c>
      <c r="K54" s="47"/>
      <c r="L54" s="2"/>
      <c r="M54" s="2">
        <v>194</v>
      </c>
      <c r="N54" s="3">
        <f>L54+M54</f>
        <v>194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498</v>
      </c>
      <c r="G55" s="10">
        <f>SUM(G52:G54)</f>
        <v>506</v>
      </c>
      <c r="I55" s="17"/>
      <c r="J55" s="18"/>
      <c r="K55" s="18"/>
      <c r="L55" s="19" t="s">
        <v>5</v>
      </c>
      <c r="M55" s="9">
        <f>SUM(M52:M54)</f>
        <v>536</v>
      </c>
      <c r="N55" s="10">
        <f>SUM(N52:N54)</f>
        <v>544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7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5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37</v>
      </c>
      <c r="D60" s="34"/>
      <c r="E60" s="2"/>
      <c r="F60" s="2">
        <v>156</v>
      </c>
      <c r="G60" s="3">
        <f>E60+F60</f>
        <v>156</v>
      </c>
      <c r="I60" s="1"/>
      <c r="J60" s="33" t="s">
        <v>37</v>
      </c>
      <c r="K60" s="34"/>
      <c r="L60" s="2"/>
      <c r="M60" s="2">
        <v>135</v>
      </c>
      <c r="N60" s="3">
        <f>L60+M60</f>
        <v>135</v>
      </c>
    </row>
    <row r="61" spans="2:14" x14ac:dyDescent="0.3">
      <c r="B61" s="13"/>
      <c r="C61" s="35" t="s">
        <v>47</v>
      </c>
      <c r="D61" s="36"/>
      <c r="E61" s="14">
        <v>8</v>
      </c>
      <c r="F61" s="14">
        <v>199</v>
      </c>
      <c r="G61" s="15">
        <f>E61+F61</f>
        <v>207</v>
      </c>
      <c r="I61" s="13"/>
      <c r="J61" s="35" t="s">
        <v>47</v>
      </c>
      <c r="K61" s="36"/>
      <c r="L61" s="14">
        <v>8</v>
      </c>
      <c r="M61" s="14">
        <v>135</v>
      </c>
      <c r="N61" s="15">
        <f>L61+M61</f>
        <v>143</v>
      </c>
    </row>
    <row r="62" spans="2:14" ht="15" thickBot="1" x14ac:dyDescent="0.35">
      <c r="B62" s="1"/>
      <c r="C62" s="46" t="s">
        <v>36</v>
      </c>
      <c r="D62" s="47"/>
      <c r="E62" s="2"/>
      <c r="F62" s="2">
        <v>184</v>
      </c>
      <c r="G62" s="3">
        <f>E62+F62</f>
        <v>184</v>
      </c>
      <c r="I62" s="1"/>
      <c r="J62" s="46" t="s">
        <v>36</v>
      </c>
      <c r="K62" s="47"/>
      <c r="L62" s="2"/>
      <c r="M62" s="2">
        <v>191</v>
      </c>
      <c r="N62" s="3">
        <f>L62+M62</f>
        <v>191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539</v>
      </c>
      <c r="G63" s="10">
        <f>SUM(G60:G62)</f>
        <v>547</v>
      </c>
      <c r="I63" s="17"/>
      <c r="J63" s="18"/>
      <c r="K63" s="18"/>
      <c r="L63" s="19" t="s">
        <v>5</v>
      </c>
      <c r="M63" s="9">
        <f>SUM(M60:M62)</f>
        <v>461</v>
      </c>
      <c r="N63" s="10">
        <f>SUM(N60:N62)</f>
        <v>469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3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1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37</v>
      </c>
      <c r="D68" s="34"/>
      <c r="E68" s="2"/>
      <c r="F68" s="2">
        <v>193</v>
      </c>
      <c r="G68" s="3">
        <f>E68+F68</f>
        <v>193</v>
      </c>
      <c r="I68" s="1"/>
      <c r="J68" s="33" t="s">
        <v>37</v>
      </c>
      <c r="K68" s="34"/>
      <c r="L68" s="2"/>
      <c r="M68" s="2">
        <v>169</v>
      </c>
      <c r="N68" s="3">
        <f>L68+M68</f>
        <v>169</v>
      </c>
    </row>
    <row r="69" spans="2:14" x14ac:dyDescent="0.3">
      <c r="B69" s="13"/>
      <c r="C69" s="35" t="s">
        <v>47</v>
      </c>
      <c r="D69" s="36"/>
      <c r="E69" s="14">
        <v>8</v>
      </c>
      <c r="F69" s="14">
        <v>156</v>
      </c>
      <c r="G69" s="15">
        <f>E69+F69</f>
        <v>164</v>
      </c>
      <c r="I69" s="13"/>
      <c r="J69" s="35" t="s">
        <v>47</v>
      </c>
      <c r="K69" s="36"/>
      <c r="L69" s="14">
        <v>8</v>
      </c>
      <c r="M69" s="14">
        <v>140</v>
      </c>
      <c r="N69" s="15">
        <f>L69+M69</f>
        <v>148</v>
      </c>
    </row>
    <row r="70" spans="2:14" ht="15" thickBot="1" x14ac:dyDescent="0.35">
      <c r="B70" s="1"/>
      <c r="C70" s="46" t="s">
        <v>36</v>
      </c>
      <c r="D70" s="47"/>
      <c r="E70" s="2"/>
      <c r="F70" s="2">
        <v>161</v>
      </c>
      <c r="G70" s="3">
        <f>E70+F70</f>
        <v>161</v>
      </c>
      <c r="I70" s="1"/>
      <c r="J70" s="46" t="s">
        <v>36</v>
      </c>
      <c r="K70" s="47"/>
      <c r="L70" s="2"/>
      <c r="M70" s="2">
        <v>113</v>
      </c>
      <c r="N70" s="3">
        <f>L70+M70</f>
        <v>113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510</v>
      </c>
      <c r="G71" s="10">
        <f>SUM(G68:G70)</f>
        <v>518</v>
      </c>
      <c r="I71" s="17"/>
      <c r="J71" s="18"/>
      <c r="K71" s="18"/>
      <c r="L71" s="19" t="s">
        <v>5</v>
      </c>
      <c r="M71" s="9">
        <f>SUM(M68:M70)</f>
        <v>422</v>
      </c>
      <c r="N71" s="10">
        <f>SUM(N68:N70)</f>
        <v>430</v>
      </c>
    </row>
    <row r="72" spans="2:14" ht="15" thickBot="1" x14ac:dyDescent="0.35">
      <c r="I72" s="28" t="s">
        <v>67</v>
      </c>
      <c r="J72" s="29">
        <f>G71+N71+N63+G63+N55+G55+N47+G47</f>
        <v>3991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J46:K46"/>
    <mergeCell ref="C46:D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3:K33"/>
    <mergeCell ref="J34:K34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3686-1183-4D4C-BE92-EF2A6E3CF87A}">
  <sheetPr>
    <pageSetUpPr fitToPage="1"/>
  </sheetPr>
  <dimension ref="B2:N72"/>
  <sheetViews>
    <sheetView topLeftCell="A40" workbookViewId="0">
      <selection activeCell="M71" sqref="M71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/>
    <row r="4" spans="2:14" ht="15" thickBot="1" x14ac:dyDescent="0.35">
      <c r="C4" s="20" t="s">
        <v>6</v>
      </c>
      <c r="D4" s="38" t="str">
        <f>PODSUMOWANIE!A10</f>
        <v>Martin Club 2000 Poznań 2</v>
      </c>
      <c r="E4" s="39"/>
      <c r="F4" s="39"/>
      <c r="G4" s="39"/>
      <c r="H4" s="39"/>
      <c r="I4" s="39"/>
      <c r="J4" s="39"/>
      <c r="K4" s="39"/>
      <c r="L4" s="40"/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v>5</v>
      </c>
      <c r="I6" s="41" t="s">
        <v>10</v>
      </c>
      <c r="J6" s="42"/>
      <c r="K6" s="42"/>
      <c r="L6" s="42"/>
      <c r="M6" s="43"/>
      <c r="N6" s="16">
        <v>3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24</v>
      </c>
      <c r="D8" s="34"/>
      <c r="E8" s="2">
        <v>8</v>
      </c>
      <c r="F8" s="2">
        <v>131</v>
      </c>
      <c r="G8" s="3">
        <f>SUM(E8:F8)</f>
        <v>139</v>
      </c>
      <c r="I8" s="1"/>
      <c r="J8" s="33" t="s">
        <v>24</v>
      </c>
      <c r="K8" s="34"/>
      <c r="L8" s="2">
        <v>8</v>
      </c>
      <c r="M8" s="2">
        <v>181</v>
      </c>
      <c r="N8" s="3">
        <f>SUM(L8:M8)</f>
        <v>189</v>
      </c>
    </row>
    <row r="9" spans="2:14" x14ac:dyDescent="0.3">
      <c r="B9" s="13"/>
      <c r="C9" s="35" t="s">
        <v>26</v>
      </c>
      <c r="D9" s="36"/>
      <c r="E9" s="14"/>
      <c r="F9" s="14">
        <v>141</v>
      </c>
      <c r="G9" s="15">
        <f>SUM(E9:F9)</f>
        <v>141</v>
      </c>
      <c r="I9" s="13"/>
      <c r="J9" s="35" t="s">
        <v>26</v>
      </c>
      <c r="K9" s="36"/>
      <c r="L9" s="14"/>
      <c r="M9" s="14">
        <v>182</v>
      </c>
      <c r="N9" s="15">
        <f>SUM(L9:M9)</f>
        <v>182</v>
      </c>
    </row>
    <row r="10" spans="2:14" ht="15" thickBot="1" x14ac:dyDescent="0.35">
      <c r="B10" s="1"/>
      <c r="C10" s="46" t="s">
        <v>25</v>
      </c>
      <c r="D10" s="47"/>
      <c r="E10" s="2"/>
      <c r="F10" s="2">
        <v>139</v>
      </c>
      <c r="G10" s="3">
        <f>SUM(E10:F10)</f>
        <v>139</v>
      </c>
      <c r="I10" s="1"/>
      <c r="J10" s="46" t="s">
        <v>25</v>
      </c>
      <c r="K10" s="47"/>
      <c r="L10" s="2"/>
      <c r="M10" s="2">
        <v>110</v>
      </c>
      <c r="N10" s="3">
        <f>SUM(L10:M10)</f>
        <v>110</v>
      </c>
    </row>
    <row r="11" spans="2:14" ht="15" thickBot="1" x14ac:dyDescent="0.35">
      <c r="B11" s="17"/>
      <c r="C11" s="18"/>
      <c r="D11" s="18"/>
      <c r="E11" s="19" t="s">
        <v>5</v>
      </c>
      <c r="F11" s="9"/>
      <c r="G11" s="10">
        <f>SUM(G8:G10)</f>
        <v>419</v>
      </c>
      <c r="I11" s="17"/>
      <c r="J11" s="18"/>
      <c r="K11" s="18"/>
      <c r="L11" s="19" t="s">
        <v>5</v>
      </c>
      <c r="M11" s="9"/>
      <c r="N11" s="10">
        <f>SUM(N8:N10)</f>
        <v>481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v>1</v>
      </c>
      <c r="I14" s="41" t="s">
        <v>12</v>
      </c>
      <c r="J14" s="42"/>
      <c r="K14" s="42"/>
      <c r="L14" s="42"/>
      <c r="M14" s="43"/>
      <c r="N14" s="16">
        <v>7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24</v>
      </c>
      <c r="D16" s="34"/>
      <c r="E16" s="2">
        <v>8</v>
      </c>
      <c r="F16" s="2">
        <v>132</v>
      </c>
      <c r="G16" s="3">
        <f>SUM(E16:F16)</f>
        <v>140</v>
      </c>
      <c r="I16" s="1"/>
      <c r="J16" s="33" t="s">
        <v>24</v>
      </c>
      <c r="K16" s="34"/>
      <c r="L16" s="2">
        <v>8</v>
      </c>
      <c r="M16" s="2">
        <v>117</v>
      </c>
      <c r="N16" s="3">
        <f>SUM(L16:M16)</f>
        <v>125</v>
      </c>
    </row>
    <row r="17" spans="2:14" x14ac:dyDescent="0.3">
      <c r="B17" s="13"/>
      <c r="C17" s="35" t="s">
        <v>26</v>
      </c>
      <c r="D17" s="36"/>
      <c r="E17" s="14"/>
      <c r="F17" s="14">
        <v>172</v>
      </c>
      <c r="G17" s="15">
        <f>SUM(E17:F17)</f>
        <v>172</v>
      </c>
      <c r="I17" s="13"/>
      <c r="J17" s="35" t="s">
        <v>26</v>
      </c>
      <c r="K17" s="36"/>
      <c r="L17" s="14"/>
      <c r="M17" s="14">
        <v>135</v>
      </c>
      <c r="N17" s="15">
        <f>SUM(L17:M17)</f>
        <v>135</v>
      </c>
    </row>
    <row r="18" spans="2:14" ht="15" thickBot="1" x14ac:dyDescent="0.35">
      <c r="B18" s="1"/>
      <c r="C18" s="46" t="s">
        <v>25</v>
      </c>
      <c r="D18" s="47"/>
      <c r="E18" s="2"/>
      <c r="F18" s="2">
        <v>135</v>
      </c>
      <c r="G18" s="3">
        <f>SUM(E18:F18)</f>
        <v>135</v>
      </c>
      <c r="I18" s="1"/>
      <c r="J18" s="46" t="s">
        <v>25</v>
      </c>
      <c r="K18" s="47"/>
      <c r="L18" s="2"/>
      <c r="M18" s="2">
        <v>150</v>
      </c>
      <c r="N18" s="3">
        <f>SUM(L18:M18)</f>
        <v>150</v>
      </c>
    </row>
    <row r="19" spans="2:14" ht="15" thickBot="1" x14ac:dyDescent="0.35">
      <c r="B19" s="17"/>
      <c r="C19" s="18"/>
      <c r="D19" s="18"/>
      <c r="E19" s="19" t="s">
        <v>5</v>
      </c>
      <c r="F19" s="9"/>
      <c r="G19" s="10">
        <f>SUM(G16:G18)</f>
        <v>447</v>
      </c>
      <c r="I19" s="17"/>
      <c r="J19" s="18"/>
      <c r="K19" s="18"/>
      <c r="L19" s="19" t="s">
        <v>5</v>
      </c>
      <c r="M19" s="9"/>
      <c r="N19" s="10">
        <f>SUM(N16:N18)</f>
        <v>410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v>5</v>
      </c>
      <c r="I22" s="41" t="s">
        <v>14</v>
      </c>
      <c r="J22" s="42"/>
      <c r="K22" s="42"/>
      <c r="L22" s="42"/>
      <c r="M22" s="43"/>
      <c r="N22" s="16">
        <v>3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24</v>
      </c>
      <c r="D24" s="34"/>
      <c r="E24" s="2">
        <v>8</v>
      </c>
      <c r="F24" s="2">
        <v>177</v>
      </c>
      <c r="G24" s="3">
        <f>SUM(E24:F24)</f>
        <v>185</v>
      </c>
      <c r="I24" s="1"/>
      <c r="J24" s="33" t="s">
        <v>24</v>
      </c>
      <c r="K24" s="34"/>
      <c r="L24" s="2">
        <v>8</v>
      </c>
      <c r="M24" s="2">
        <v>133</v>
      </c>
      <c r="N24" s="3">
        <f>SUM(L24:M24)</f>
        <v>141</v>
      </c>
    </row>
    <row r="25" spans="2:14" x14ac:dyDescent="0.3">
      <c r="B25" s="13"/>
      <c r="C25" s="35" t="s">
        <v>26</v>
      </c>
      <c r="D25" s="36"/>
      <c r="E25" s="14"/>
      <c r="F25" s="14">
        <v>149</v>
      </c>
      <c r="G25" s="15">
        <f>SUM(E25:F25)</f>
        <v>149</v>
      </c>
      <c r="I25" s="13"/>
      <c r="J25" s="35" t="s">
        <v>26</v>
      </c>
      <c r="K25" s="36"/>
      <c r="L25" s="14"/>
      <c r="M25" s="14">
        <v>159</v>
      </c>
      <c r="N25" s="15">
        <f>SUM(L25:M25)</f>
        <v>159</v>
      </c>
    </row>
    <row r="26" spans="2:14" ht="15" thickBot="1" x14ac:dyDescent="0.35">
      <c r="B26" s="1"/>
      <c r="C26" s="46" t="s">
        <v>25</v>
      </c>
      <c r="D26" s="47"/>
      <c r="E26" s="2"/>
      <c r="F26" s="2">
        <v>147</v>
      </c>
      <c r="G26" s="3">
        <f>SUM(E26:F26)</f>
        <v>147</v>
      </c>
      <c r="I26" s="1"/>
      <c r="J26" s="46" t="s">
        <v>25</v>
      </c>
      <c r="K26" s="47"/>
      <c r="L26" s="2"/>
      <c r="M26" s="2">
        <v>139</v>
      </c>
      <c r="N26" s="3">
        <f>SUM(L26:M26)</f>
        <v>139</v>
      </c>
    </row>
    <row r="27" spans="2:14" ht="15" thickBot="1" x14ac:dyDescent="0.35">
      <c r="B27" s="17"/>
      <c r="C27" s="18"/>
      <c r="D27" s="18"/>
      <c r="E27" s="19" t="s">
        <v>5</v>
      </c>
      <c r="F27" s="9"/>
      <c r="G27" s="10">
        <f>SUM(G24:G26)</f>
        <v>481</v>
      </c>
      <c r="I27" s="17"/>
      <c r="J27" s="18"/>
      <c r="K27" s="18"/>
      <c r="L27" s="19" t="s">
        <v>5</v>
      </c>
      <c r="M27" s="9"/>
      <c r="N27" s="10">
        <f>SUM(N24:N26)</f>
        <v>439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v>1</v>
      </c>
      <c r="I30" s="41" t="s">
        <v>16</v>
      </c>
      <c r="J30" s="42"/>
      <c r="K30" s="42"/>
      <c r="L30" s="42"/>
      <c r="M30" s="43"/>
      <c r="N30" s="16">
        <v>7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24</v>
      </c>
      <c r="D32" s="34"/>
      <c r="E32" s="2">
        <v>8</v>
      </c>
      <c r="F32" s="2">
        <v>139</v>
      </c>
      <c r="G32" s="3">
        <f>SUM(E32:F32)</f>
        <v>147</v>
      </c>
      <c r="I32" s="1"/>
      <c r="J32" s="33" t="s">
        <v>24</v>
      </c>
      <c r="K32" s="34"/>
      <c r="L32" s="2">
        <v>8</v>
      </c>
      <c r="M32" s="2">
        <v>132</v>
      </c>
      <c r="N32" s="3">
        <f>SUM(L32:M32)</f>
        <v>140</v>
      </c>
    </row>
    <row r="33" spans="2:14" x14ac:dyDescent="0.3">
      <c r="B33" s="13"/>
      <c r="C33" s="35" t="s">
        <v>26</v>
      </c>
      <c r="D33" s="36"/>
      <c r="E33" s="14"/>
      <c r="F33" s="14">
        <v>181</v>
      </c>
      <c r="G33" s="15">
        <f>SUM(E33:F33)</f>
        <v>181</v>
      </c>
      <c r="I33" s="13"/>
      <c r="J33" s="35" t="s">
        <v>26</v>
      </c>
      <c r="K33" s="36"/>
      <c r="L33" s="14"/>
      <c r="M33" s="14">
        <v>124</v>
      </c>
      <c r="N33" s="15">
        <f>SUM(L33:M33)</f>
        <v>124</v>
      </c>
    </row>
    <row r="34" spans="2:14" ht="15" thickBot="1" x14ac:dyDescent="0.35">
      <c r="B34" s="1"/>
      <c r="C34" s="46" t="s">
        <v>25</v>
      </c>
      <c r="D34" s="47"/>
      <c r="E34" s="2"/>
      <c r="F34" s="2">
        <v>142</v>
      </c>
      <c r="G34" s="3">
        <f>SUM(E34:F34)</f>
        <v>142</v>
      </c>
      <c r="I34" s="1"/>
      <c r="J34" s="46" t="s">
        <v>25</v>
      </c>
      <c r="K34" s="47"/>
      <c r="L34" s="2"/>
      <c r="M34" s="2">
        <v>160</v>
      </c>
      <c r="N34" s="3">
        <f>SUM(L34:M34)</f>
        <v>160</v>
      </c>
    </row>
    <row r="35" spans="2:14" ht="15" thickBot="1" x14ac:dyDescent="0.35">
      <c r="B35" s="17"/>
      <c r="C35" s="18"/>
      <c r="D35" s="18"/>
      <c r="E35" s="19" t="s">
        <v>5</v>
      </c>
      <c r="F35" s="9"/>
      <c r="G35" s="10">
        <f>SUM(G32:G34)</f>
        <v>470</v>
      </c>
      <c r="I35" s="17"/>
      <c r="J35" s="18"/>
      <c r="K35" s="18"/>
      <c r="L35" s="19" t="s">
        <v>5</v>
      </c>
      <c r="M35" s="9"/>
      <c r="N35" s="10">
        <f>SUM(N32:N34)</f>
        <v>424</v>
      </c>
    </row>
    <row r="36" spans="2:14" ht="15" thickBot="1" x14ac:dyDescent="0.35">
      <c r="I36" s="28" t="s">
        <v>67</v>
      </c>
      <c r="J36" s="29">
        <f>G35+N35+N27+G27+N19+G19+N11+G11</f>
        <v>3571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Martin Club 2000 Poznań 2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8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8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2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24</v>
      </c>
      <c r="D44" s="34"/>
      <c r="E44" s="2">
        <v>8</v>
      </c>
      <c r="F44" s="2">
        <v>104</v>
      </c>
      <c r="G44" s="3">
        <f>E44+F44</f>
        <v>112</v>
      </c>
      <c r="I44" s="1"/>
      <c r="J44" s="33" t="s">
        <v>24</v>
      </c>
      <c r="K44" s="34"/>
      <c r="L44" s="2">
        <v>8</v>
      </c>
      <c r="M44" s="2">
        <v>104</v>
      </c>
      <c r="N44" s="3">
        <f>L44+M44</f>
        <v>112</v>
      </c>
    </row>
    <row r="45" spans="2:14" x14ac:dyDescent="0.3">
      <c r="B45" s="13"/>
      <c r="C45" s="35" t="s">
        <v>26</v>
      </c>
      <c r="D45" s="36"/>
      <c r="E45" s="14"/>
      <c r="F45" s="14">
        <v>160</v>
      </c>
      <c r="G45" s="15">
        <f>E45+F45</f>
        <v>160</v>
      </c>
      <c r="I45" s="13"/>
      <c r="J45" s="35" t="s">
        <v>26</v>
      </c>
      <c r="K45" s="36"/>
      <c r="L45" s="14"/>
      <c r="M45" s="14">
        <v>243</v>
      </c>
      <c r="N45" s="15">
        <f>L45+M45</f>
        <v>243</v>
      </c>
    </row>
    <row r="46" spans="2:14" ht="15" thickBot="1" x14ac:dyDescent="0.35">
      <c r="B46" s="1"/>
      <c r="C46" s="46" t="s">
        <v>25</v>
      </c>
      <c r="D46" s="47"/>
      <c r="E46" s="2"/>
      <c r="F46" s="2">
        <v>158</v>
      </c>
      <c r="G46" s="3">
        <f>E46+F46</f>
        <v>158</v>
      </c>
      <c r="I46" s="1"/>
      <c r="J46" s="46" t="s">
        <v>25</v>
      </c>
      <c r="K46" s="47"/>
      <c r="L46" s="2"/>
      <c r="M46" s="2">
        <v>133</v>
      </c>
      <c r="N46" s="3">
        <f>L46+M46</f>
        <v>133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422</v>
      </c>
      <c r="G47" s="10">
        <f>SUM(G44:G46)</f>
        <v>430</v>
      </c>
      <c r="I47" s="17"/>
      <c r="J47" s="18"/>
      <c r="K47" s="18"/>
      <c r="L47" s="19" t="s">
        <v>5</v>
      </c>
      <c r="M47" s="9">
        <f>SUM(M44:M46)</f>
        <v>480</v>
      </c>
      <c r="N47" s="10">
        <f>SUM(N44:N46)</f>
        <v>488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4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6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24</v>
      </c>
      <c r="D52" s="34"/>
      <c r="E52" s="2">
        <v>8</v>
      </c>
      <c r="F52" s="2">
        <v>145</v>
      </c>
      <c r="G52" s="3">
        <f>E52+F52</f>
        <v>153</v>
      </c>
      <c r="I52" s="1"/>
      <c r="J52" s="33" t="s">
        <v>24</v>
      </c>
      <c r="K52" s="34"/>
      <c r="L52" s="2">
        <v>8</v>
      </c>
      <c r="M52" s="2">
        <v>143</v>
      </c>
      <c r="N52" s="3">
        <f>L52+M52</f>
        <v>151</v>
      </c>
    </row>
    <row r="53" spans="2:14" x14ac:dyDescent="0.3">
      <c r="B53" s="13"/>
      <c r="C53" s="35" t="s">
        <v>26</v>
      </c>
      <c r="D53" s="36"/>
      <c r="E53" s="14"/>
      <c r="F53" s="14">
        <v>130</v>
      </c>
      <c r="G53" s="15">
        <f>E53+F53</f>
        <v>130</v>
      </c>
      <c r="I53" s="13"/>
      <c r="J53" s="35" t="s">
        <v>26</v>
      </c>
      <c r="K53" s="36"/>
      <c r="L53" s="14"/>
      <c r="M53" s="14">
        <v>141</v>
      </c>
      <c r="N53" s="15">
        <f>L53+M53</f>
        <v>141</v>
      </c>
    </row>
    <row r="54" spans="2:14" ht="15" thickBot="1" x14ac:dyDescent="0.35">
      <c r="B54" s="1"/>
      <c r="C54" s="46" t="s">
        <v>25</v>
      </c>
      <c r="D54" s="47"/>
      <c r="E54" s="2"/>
      <c r="F54" s="2">
        <v>186</v>
      </c>
      <c r="G54" s="3">
        <f>E54+F54</f>
        <v>186</v>
      </c>
      <c r="I54" s="1"/>
      <c r="J54" s="46" t="s">
        <v>25</v>
      </c>
      <c r="K54" s="47"/>
      <c r="L54" s="2"/>
      <c r="M54" s="2">
        <v>154</v>
      </c>
      <c r="N54" s="3">
        <f>L54+M54</f>
        <v>154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461</v>
      </c>
      <c r="G55" s="10">
        <f>SUM(G52:G54)</f>
        <v>469</v>
      </c>
      <c r="I55" s="17"/>
      <c r="J55" s="18"/>
      <c r="K55" s="18"/>
      <c r="L55" s="19" t="s">
        <v>5</v>
      </c>
      <c r="M55" s="9">
        <f>SUM(M52:M54)</f>
        <v>438</v>
      </c>
      <c r="N55" s="10">
        <f>SUM(N52:N54)</f>
        <v>446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8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2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24</v>
      </c>
      <c r="D60" s="34"/>
      <c r="E60" s="2">
        <v>8</v>
      </c>
      <c r="F60" s="2">
        <v>95</v>
      </c>
      <c r="G60" s="3">
        <f>E60+F60</f>
        <v>103</v>
      </c>
      <c r="I60" s="1"/>
      <c r="J60" s="33" t="s">
        <v>24</v>
      </c>
      <c r="K60" s="34"/>
      <c r="L60" s="2">
        <v>8</v>
      </c>
      <c r="M60" s="2">
        <v>151</v>
      </c>
      <c r="N60" s="3">
        <f>L60+M60</f>
        <v>159</v>
      </c>
    </row>
    <row r="61" spans="2:14" x14ac:dyDescent="0.3">
      <c r="B61" s="13"/>
      <c r="C61" s="35" t="s">
        <v>26</v>
      </c>
      <c r="D61" s="36"/>
      <c r="E61" s="14"/>
      <c r="F61" s="14">
        <v>164</v>
      </c>
      <c r="G61" s="15">
        <f>E61+F61</f>
        <v>164</v>
      </c>
      <c r="I61" s="13"/>
      <c r="J61" s="35" t="s">
        <v>26</v>
      </c>
      <c r="K61" s="36"/>
      <c r="L61" s="14"/>
      <c r="M61" s="14">
        <v>160</v>
      </c>
      <c r="N61" s="15">
        <f>L61+M61</f>
        <v>160</v>
      </c>
    </row>
    <row r="62" spans="2:14" ht="15" thickBot="1" x14ac:dyDescent="0.35">
      <c r="B62" s="1"/>
      <c r="C62" s="46" t="s">
        <v>25</v>
      </c>
      <c r="D62" s="47"/>
      <c r="E62" s="2"/>
      <c r="F62" s="2">
        <v>155</v>
      </c>
      <c r="G62" s="3">
        <f>E62+F62</f>
        <v>155</v>
      </c>
      <c r="I62" s="1"/>
      <c r="J62" s="46" t="s">
        <v>25</v>
      </c>
      <c r="K62" s="47"/>
      <c r="L62" s="2"/>
      <c r="M62" s="2">
        <v>139</v>
      </c>
      <c r="N62" s="3">
        <f>L62+M62</f>
        <v>139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414</v>
      </c>
      <c r="G63" s="10">
        <f>SUM(G60:G62)</f>
        <v>422</v>
      </c>
      <c r="I63" s="17"/>
      <c r="J63" s="18"/>
      <c r="K63" s="18"/>
      <c r="L63" s="19" t="s">
        <v>5</v>
      </c>
      <c r="M63" s="9">
        <f>SUM(M60:M62)</f>
        <v>450</v>
      </c>
      <c r="N63" s="10">
        <f>SUM(N60:N62)</f>
        <v>458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4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6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24</v>
      </c>
      <c r="D68" s="34"/>
      <c r="E68" s="2">
        <v>8</v>
      </c>
      <c r="F68" s="2">
        <v>187</v>
      </c>
      <c r="G68" s="3">
        <f>E68+F68</f>
        <v>195</v>
      </c>
      <c r="I68" s="1"/>
      <c r="J68" s="33" t="s">
        <v>24</v>
      </c>
      <c r="K68" s="34"/>
      <c r="L68" s="2">
        <v>8</v>
      </c>
      <c r="M68" s="2">
        <v>137</v>
      </c>
      <c r="N68" s="3">
        <f>L68+M68</f>
        <v>145</v>
      </c>
    </row>
    <row r="69" spans="2:14" x14ac:dyDescent="0.3">
      <c r="B69" s="13"/>
      <c r="C69" s="35" t="s">
        <v>26</v>
      </c>
      <c r="D69" s="36"/>
      <c r="E69" s="14"/>
      <c r="F69" s="14">
        <v>143</v>
      </c>
      <c r="G69" s="15">
        <f>E69+F69</f>
        <v>143</v>
      </c>
      <c r="I69" s="13"/>
      <c r="J69" s="35" t="s">
        <v>26</v>
      </c>
      <c r="K69" s="36"/>
      <c r="L69" s="14"/>
      <c r="M69" s="14">
        <v>116</v>
      </c>
      <c r="N69" s="15">
        <f>L69+M69</f>
        <v>116</v>
      </c>
    </row>
    <row r="70" spans="2:14" ht="15" thickBot="1" x14ac:dyDescent="0.35">
      <c r="B70" s="1"/>
      <c r="C70" s="46" t="s">
        <v>25</v>
      </c>
      <c r="D70" s="47"/>
      <c r="E70" s="2"/>
      <c r="F70" s="2">
        <v>211</v>
      </c>
      <c r="G70" s="3">
        <f>E70+F70</f>
        <v>211</v>
      </c>
      <c r="I70" s="1"/>
      <c r="J70" s="46" t="s">
        <v>25</v>
      </c>
      <c r="K70" s="47"/>
      <c r="L70" s="2"/>
      <c r="M70" s="2">
        <v>191</v>
      </c>
      <c r="N70" s="3">
        <f>L70+M70</f>
        <v>191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541</v>
      </c>
      <c r="G71" s="10">
        <f>SUM(G68:G70)</f>
        <v>549</v>
      </c>
      <c r="I71" s="17"/>
      <c r="J71" s="18"/>
      <c r="K71" s="18"/>
      <c r="L71" s="19" t="s">
        <v>5</v>
      </c>
      <c r="M71" s="9">
        <f>SUM(M68:M70)</f>
        <v>444</v>
      </c>
      <c r="N71" s="10">
        <f>SUM(N68:N70)</f>
        <v>452</v>
      </c>
    </row>
    <row r="72" spans="2:14" ht="15" thickBot="1" x14ac:dyDescent="0.35">
      <c r="I72" s="28" t="s">
        <v>67</v>
      </c>
      <c r="J72" s="29">
        <f>G71+N71+N63+G63+N55+G55+N47+G47</f>
        <v>3714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C46:D46"/>
    <mergeCell ref="J46:K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3:K33"/>
    <mergeCell ref="J34:K34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7108-1966-4014-9843-AD2B0B747FC3}">
  <sheetPr>
    <pageSetUpPr fitToPage="1"/>
  </sheetPr>
  <dimension ref="B2:P72"/>
  <sheetViews>
    <sheetView workbookViewId="0">
      <selection activeCell="R8" sqref="R8:R10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6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6" ht="15" thickBot="1" x14ac:dyDescent="0.35"/>
    <row r="4" spans="2:16" ht="15" thickBot="1" x14ac:dyDescent="0.35">
      <c r="C4" s="20" t="s">
        <v>6</v>
      </c>
      <c r="D4" s="38" t="str">
        <f>PODSUMOWANIE!A9</f>
        <v>ZSB Szczecin 2</v>
      </c>
      <c r="E4" s="39"/>
      <c r="F4" s="39"/>
      <c r="G4" s="39"/>
      <c r="H4" s="39"/>
      <c r="I4" s="39"/>
      <c r="J4" s="39"/>
      <c r="K4" s="39"/>
      <c r="L4" s="40"/>
    </row>
    <row r="5" spans="2:16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6" ht="15" thickBot="1" x14ac:dyDescent="0.35">
      <c r="B6" s="41" t="s">
        <v>9</v>
      </c>
      <c r="C6" s="42"/>
      <c r="D6" s="42"/>
      <c r="E6" s="42"/>
      <c r="F6" s="43"/>
      <c r="G6" s="16">
        <v>6</v>
      </c>
      <c r="I6" s="41" t="s">
        <v>10</v>
      </c>
      <c r="J6" s="42"/>
      <c r="K6" s="42"/>
      <c r="L6" s="42"/>
      <c r="M6" s="43"/>
      <c r="N6" s="16">
        <v>8</v>
      </c>
    </row>
    <row r="7" spans="2:16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6" x14ac:dyDescent="0.3">
      <c r="B8" s="1"/>
      <c r="C8" s="33" t="s">
        <v>27</v>
      </c>
      <c r="D8" s="34"/>
      <c r="E8" s="2">
        <v>8</v>
      </c>
      <c r="F8" s="2">
        <v>159</v>
      </c>
      <c r="G8" s="3">
        <f>SUM(E8:F8)</f>
        <v>167</v>
      </c>
      <c r="I8" s="1"/>
      <c r="J8" s="33" t="s">
        <v>27</v>
      </c>
      <c r="K8" s="34"/>
      <c r="L8" s="2">
        <v>8</v>
      </c>
      <c r="M8" s="2">
        <v>172</v>
      </c>
      <c r="N8" s="3">
        <f>SUM(L8:M8)</f>
        <v>180</v>
      </c>
      <c r="P8" s="2"/>
    </row>
    <row r="9" spans="2:16" x14ac:dyDescent="0.3">
      <c r="B9" s="13"/>
      <c r="C9" s="35" t="s">
        <v>29</v>
      </c>
      <c r="D9" s="36"/>
      <c r="E9" s="14"/>
      <c r="F9" s="14">
        <v>133</v>
      </c>
      <c r="G9" s="15">
        <f>SUM(E9:F9)</f>
        <v>133</v>
      </c>
      <c r="I9" s="13"/>
      <c r="J9" s="35" t="s">
        <v>29</v>
      </c>
      <c r="K9" s="36"/>
      <c r="L9" s="14"/>
      <c r="M9" s="14">
        <v>174</v>
      </c>
      <c r="N9" s="15">
        <f>SUM(L9:M9)</f>
        <v>174</v>
      </c>
      <c r="P9" s="14"/>
    </row>
    <row r="10" spans="2:16" ht="15" thickBot="1" x14ac:dyDescent="0.35">
      <c r="B10" s="1"/>
      <c r="C10" s="46" t="s">
        <v>28</v>
      </c>
      <c r="D10" s="47"/>
      <c r="E10" s="2"/>
      <c r="F10" s="2">
        <v>138</v>
      </c>
      <c r="G10" s="3">
        <f>SUM(E10:F10)</f>
        <v>138</v>
      </c>
      <c r="I10" s="1"/>
      <c r="J10" s="46" t="s">
        <v>28</v>
      </c>
      <c r="K10" s="47"/>
      <c r="L10" s="2"/>
      <c r="M10" s="2">
        <v>193</v>
      </c>
      <c r="N10" s="3">
        <f>SUM(L10:M10)</f>
        <v>193</v>
      </c>
      <c r="P10" s="2"/>
    </row>
    <row r="11" spans="2:16" ht="15" thickBot="1" x14ac:dyDescent="0.35">
      <c r="B11" s="17"/>
      <c r="C11" s="18"/>
      <c r="D11" s="18"/>
      <c r="E11" s="19" t="s">
        <v>5</v>
      </c>
      <c r="F11" s="9"/>
      <c r="G11" s="10">
        <f>SUM(G8:G10)</f>
        <v>438</v>
      </c>
      <c r="I11" s="17"/>
      <c r="J11" s="18"/>
      <c r="K11" s="18"/>
      <c r="L11" s="19" t="s">
        <v>5</v>
      </c>
      <c r="M11" s="9"/>
      <c r="N11" s="10">
        <f>SUM(N8:N10)</f>
        <v>547</v>
      </c>
    </row>
    <row r="13" spans="2:16" ht="15" thickBot="1" x14ac:dyDescent="0.35">
      <c r="G13" s="12" t="s">
        <v>7</v>
      </c>
      <c r="N13" s="12" t="s">
        <v>7</v>
      </c>
    </row>
    <row r="14" spans="2:16" ht="15" thickBot="1" x14ac:dyDescent="0.35">
      <c r="B14" s="41" t="s">
        <v>11</v>
      </c>
      <c r="C14" s="42"/>
      <c r="D14" s="42"/>
      <c r="E14" s="42"/>
      <c r="F14" s="43"/>
      <c r="G14" s="16">
        <v>2</v>
      </c>
      <c r="I14" s="41" t="s">
        <v>12</v>
      </c>
      <c r="J14" s="42"/>
      <c r="K14" s="42"/>
      <c r="L14" s="42"/>
      <c r="M14" s="43"/>
      <c r="N14" s="16">
        <v>4</v>
      </c>
    </row>
    <row r="15" spans="2:16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6" x14ac:dyDescent="0.3">
      <c r="B16" s="1"/>
      <c r="C16" s="33" t="s">
        <v>27</v>
      </c>
      <c r="D16" s="34"/>
      <c r="E16" s="2">
        <v>8</v>
      </c>
      <c r="F16" s="2">
        <v>130</v>
      </c>
      <c r="G16" s="3">
        <f>SUM(E16:F16)</f>
        <v>138</v>
      </c>
      <c r="I16" s="1"/>
      <c r="J16" s="33" t="s">
        <v>27</v>
      </c>
      <c r="K16" s="34"/>
      <c r="L16" s="2">
        <v>8</v>
      </c>
      <c r="M16" s="2">
        <v>140</v>
      </c>
      <c r="N16" s="3">
        <f>SUM(L16:M16)</f>
        <v>148</v>
      </c>
    </row>
    <row r="17" spans="2:14" x14ac:dyDescent="0.3">
      <c r="B17" s="13"/>
      <c r="C17" s="35" t="s">
        <v>29</v>
      </c>
      <c r="D17" s="36"/>
      <c r="E17" s="14"/>
      <c r="F17" s="14">
        <v>132</v>
      </c>
      <c r="G17" s="15">
        <f>SUM(E17:F17)</f>
        <v>132</v>
      </c>
      <c r="I17" s="13"/>
      <c r="J17" s="35" t="s">
        <v>29</v>
      </c>
      <c r="K17" s="36"/>
      <c r="L17" s="14"/>
      <c r="M17" s="14">
        <v>110</v>
      </c>
      <c r="N17" s="15">
        <f>SUM(L17:M17)</f>
        <v>110</v>
      </c>
    </row>
    <row r="18" spans="2:14" ht="15" thickBot="1" x14ac:dyDescent="0.35">
      <c r="B18" s="1"/>
      <c r="C18" s="46" t="s">
        <v>28</v>
      </c>
      <c r="D18" s="47"/>
      <c r="E18" s="2"/>
      <c r="F18" s="2">
        <v>163</v>
      </c>
      <c r="G18" s="3">
        <f>SUM(E18:F18)</f>
        <v>163</v>
      </c>
      <c r="I18" s="1"/>
      <c r="J18" s="46" t="s">
        <v>28</v>
      </c>
      <c r="K18" s="47"/>
      <c r="L18" s="2"/>
      <c r="M18" s="2">
        <v>169</v>
      </c>
      <c r="N18" s="3">
        <f>SUM(L18:M18)</f>
        <v>169</v>
      </c>
    </row>
    <row r="19" spans="2:14" ht="15" thickBot="1" x14ac:dyDescent="0.35">
      <c r="B19" s="17"/>
      <c r="C19" s="18"/>
      <c r="D19" s="18"/>
      <c r="E19" s="19" t="s">
        <v>5</v>
      </c>
      <c r="F19" s="9"/>
      <c r="G19" s="10">
        <f>SUM(G16:G18)</f>
        <v>433</v>
      </c>
      <c r="I19" s="17"/>
      <c r="J19" s="18"/>
      <c r="K19" s="18"/>
      <c r="L19" s="19" t="s">
        <v>5</v>
      </c>
      <c r="M19" s="9"/>
      <c r="N19" s="10">
        <f>SUM(N16:N18)</f>
        <v>427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v>6</v>
      </c>
      <c r="I22" s="41" t="s">
        <v>14</v>
      </c>
      <c r="J22" s="42"/>
      <c r="K22" s="42"/>
      <c r="L22" s="42"/>
      <c r="M22" s="43"/>
      <c r="N22" s="16">
        <v>8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27</v>
      </c>
      <c r="D24" s="34"/>
      <c r="E24" s="2">
        <v>8</v>
      </c>
      <c r="F24" s="2">
        <v>118</v>
      </c>
      <c r="G24" s="3">
        <f>SUM(E24:F24)</f>
        <v>126</v>
      </c>
      <c r="I24" s="1"/>
      <c r="J24" s="33" t="s">
        <v>27</v>
      </c>
      <c r="K24" s="34"/>
      <c r="L24" s="2">
        <v>8</v>
      </c>
      <c r="M24" s="2">
        <v>165</v>
      </c>
      <c r="N24" s="3">
        <f>SUM(L24:M24)</f>
        <v>173</v>
      </c>
    </row>
    <row r="25" spans="2:14" x14ac:dyDescent="0.3">
      <c r="B25" s="13"/>
      <c r="C25" s="35" t="s">
        <v>29</v>
      </c>
      <c r="D25" s="36"/>
      <c r="E25" s="14"/>
      <c r="F25" s="14">
        <v>120</v>
      </c>
      <c r="G25" s="15">
        <f>SUM(E25:F25)</f>
        <v>120</v>
      </c>
      <c r="I25" s="13"/>
      <c r="J25" s="35" t="s">
        <v>29</v>
      </c>
      <c r="K25" s="36"/>
      <c r="L25" s="14"/>
      <c r="M25" s="14">
        <v>134</v>
      </c>
      <c r="N25" s="15">
        <f>SUM(L25:M25)</f>
        <v>134</v>
      </c>
    </row>
    <row r="26" spans="2:14" ht="15" thickBot="1" x14ac:dyDescent="0.35">
      <c r="B26" s="1"/>
      <c r="C26" s="46" t="s">
        <v>28</v>
      </c>
      <c r="D26" s="47"/>
      <c r="E26" s="2"/>
      <c r="F26" s="2">
        <v>196</v>
      </c>
      <c r="G26" s="3">
        <f>SUM(E26:F26)</f>
        <v>196</v>
      </c>
      <c r="I26" s="1"/>
      <c r="J26" s="46" t="s">
        <v>28</v>
      </c>
      <c r="K26" s="47"/>
      <c r="L26" s="2"/>
      <c r="M26" s="2">
        <v>191</v>
      </c>
      <c r="N26" s="3">
        <f>SUM(L26:M26)</f>
        <v>191</v>
      </c>
    </row>
    <row r="27" spans="2:14" ht="15" thickBot="1" x14ac:dyDescent="0.35">
      <c r="B27" s="17"/>
      <c r="C27" s="18"/>
      <c r="D27" s="18"/>
      <c r="E27" s="19" t="s">
        <v>5</v>
      </c>
      <c r="F27" s="9"/>
      <c r="G27" s="10">
        <f>SUM(G24:G26)</f>
        <v>442</v>
      </c>
      <c r="I27" s="17"/>
      <c r="J27" s="18"/>
      <c r="K27" s="18"/>
      <c r="L27" s="19" t="s">
        <v>5</v>
      </c>
      <c r="M27" s="9"/>
      <c r="N27" s="10">
        <f>SUM(N24:N26)</f>
        <v>498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v>2</v>
      </c>
      <c r="I30" s="41" t="s">
        <v>16</v>
      </c>
      <c r="J30" s="42"/>
      <c r="K30" s="42"/>
      <c r="L30" s="42"/>
      <c r="M30" s="43"/>
      <c r="N30" s="16">
        <v>4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27</v>
      </c>
      <c r="D32" s="34"/>
      <c r="E32" s="2">
        <v>8</v>
      </c>
      <c r="F32" s="2">
        <v>180</v>
      </c>
      <c r="G32" s="3">
        <f>SUM(E32:F32)</f>
        <v>188</v>
      </c>
      <c r="I32" s="1"/>
      <c r="J32" s="33" t="s">
        <v>27</v>
      </c>
      <c r="K32" s="34"/>
      <c r="L32" s="2">
        <v>8</v>
      </c>
      <c r="M32" s="2">
        <v>164</v>
      </c>
      <c r="N32" s="3">
        <f>SUM(L32:M32)</f>
        <v>172</v>
      </c>
    </row>
    <row r="33" spans="2:14" x14ac:dyDescent="0.3">
      <c r="B33" s="13"/>
      <c r="C33" s="35" t="s">
        <v>29</v>
      </c>
      <c r="D33" s="36"/>
      <c r="E33" s="14"/>
      <c r="F33" s="14">
        <v>170</v>
      </c>
      <c r="G33" s="15">
        <f>SUM(E33:F33)</f>
        <v>170</v>
      </c>
      <c r="I33" s="13"/>
      <c r="J33" s="35" t="s">
        <v>29</v>
      </c>
      <c r="K33" s="36"/>
      <c r="L33" s="14"/>
      <c r="M33" s="14">
        <v>157</v>
      </c>
      <c r="N33" s="15">
        <f>SUM(L33:M33)</f>
        <v>157</v>
      </c>
    </row>
    <row r="34" spans="2:14" ht="15" thickBot="1" x14ac:dyDescent="0.35">
      <c r="B34" s="1"/>
      <c r="C34" s="46" t="s">
        <v>28</v>
      </c>
      <c r="D34" s="47"/>
      <c r="E34" s="2"/>
      <c r="F34" s="2">
        <v>201</v>
      </c>
      <c r="G34" s="3">
        <f>SUM(E34:F34)</f>
        <v>201</v>
      </c>
      <c r="I34" s="1"/>
      <c r="J34" s="46" t="s">
        <v>28</v>
      </c>
      <c r="K34" s="47"/>
      <c r="L34" s="2"/>
      <c r="M34" s="2">
        <v>143</v>
      </c>
      <c r="N34" s="3">
        <f>SUM(L34:M34)</f>
        <v>143</v>
      </c>
    </row>
    <row r="35" spans="2:14" ht="15" thickBot="1" x14ac:dyDescent="0.35">
      <c r="B35" s="17"/>
      <c r="C35" s="18"/>
      <c r="D35" s="18"/>
      <c r="E35" s="19" t="s">
        <v>5</v>
      </c>
      <c r="F35" s="9"/>
      <c r="G35" s="10">
        <f>SUM(G32:G34)</f>
        <v>559</v>
      </c>
      <c r="I35" s="17"/>
      <c r="J35" s="18"/>
      <c r="K35" s="18"/>
      <c r="L35" s="19" t="s">
        <v>5</v>
      </c>
      <c r="M35" s="9"/>
      <c r="N35" s="10">
        <f>SUM(N32:N34)</f>
        <v>472</v>
      </c>
    </row>
    <row r="36" spans="2:14" ht="15" thickBot="1" x14ac:dyDescent="0.35">
      <c r="I36" s="28" t="s">
        <v>67</v>
      </c>
      <c r="J36" s="29">
        <f>G35+N35+N27+G27+N19+G19+N11+G11</f>
        <v>3816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ZSB Szczecin 2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4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4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6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29</v>
      </c>
      <c r="D44" s="34"/>
      <c r="E44" s="2"/>
      <c r="F44" s="2">
        <v>144</v>
      </c>
      <c r="G44" s="3">
        <f>E44+F44</f>
        <v>144</v>
      </c>
      <c r="I44" s="1"/>
      <c r="J44" s="33" t="s">
        <v>29</v>
      </c>
      <c r="K44" s="34"/>
      <c r="L44" s="2"/>
      <c r="M44" s="2">
        <v>170</v>
      </c>
      <c r="N44" s="3">
        <f>L44+M44</f>
        <v>170</v>
      </c>
    </row>
    <row r="45" spans="2:14" x14ac:dyDescent="0.3">
      <c r="B45" s="13"/>
      <c r="C45" s="35" t="s">
        <v>28</v>
      </c>
      <c r="D45" s="36"/>
      <c r="E45" s="14"/>
      <c r="F45" s="14">
        <v>194</v>
      </c>
      <c r="G45" s="15">
        <f>E45+F45</f>
        <v>194</v>
      </c>
      <c r="I45" s="13"/>
      <c r="J45" s="35" t="s">
        <v>28</v>
      </c>
      <c r="K45" s="36"/>
      <c r="L45" s="14"/>
      <c r="M45" s="14">
        <v>130</v>
      </c>
      <c r="N45" s="15">
        <f>L45+M45</f>
        <v>130</v>
      </c>
    </row>
    <row r="46" spans="2:14" ht="15" thickBot="1" x14ac:dyDescent="0.35">
      <c r="B46" s="1"/>
      <c r="C46" s="33" t="s">
        <v>73</v>
      </c>
      <c r="D46" s="34"/>
      <c r="E46" s="2"/>
      <c r="F46" s="2">
        <v>160</v>
      </c>
      <c r="G46" s="3">
        <f>E46+F46</f>
        <v>160</v>
      </c>
      <c r="I46" s="1"/>
      <c r="J46" s="33" t="s">
        <v>73</v>
      </c>
      <c r="K46" s="34"/>
      <c r="L46" s="2"/>
      <c r="M46" s="2">
        <v>133</v>
      </c>
      <c r="N46" s="3">
        <f>L46+M46</f>
        <v>133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498</v>
      </c>
      <c r="G47" s="10">
        <f>SUM(G44:G46)</f>
        <v>498</v>
      </c>
      <c r="I47" s="17"/>
      <c r="J47" s="18"/>
      <c r="K47" s="18"/>
      <c r="L47" s="19" t="s">
        <v>5</v>
      </c>
      <c r="M47" s="9">
        <f>SUM(M44:M46)</f>
        <v>433</v>
      </c>
      <c r="N47" s="10">
        <f>SUM(N44:N46)</f>
        <v>433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8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2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29</v>
      </c>
      <c r="D52" s="34"/>
      <c r="E52" s="2"/>
      <c r="F52" s="2">
        <v>184</v>
      </c>
      <c r="G52" s="3">
        <f>E52+F52</f>
        <v>184</v>
      </c>
      <c r="I52" s="1"/>
      <c r="J52" s="33" t="s">
        <v>29</v>
      </c>
      <c r="K52" s="34"/>
      <c r="L52" s="2"/>
      <c r="M52" s="2">
        <v>225</v>
      </c>
      <c r="N52" s="3">
        <f>L52+M52</f>
        <v>225</v>
      </c>
    </row>
    <row r="53" spans="2:14" x14ac:dyDescent="0.3">
      <c r="B53" s="13"/>
      <c r="C53" s="35" t="s">
        <v>28</v>
      </c>
      <c r="D53" s="36"/>
      <c r="E53" s="14"/>
      <c r="F53" s="14">
        <v>136</v>
      </c>
      <c r="G53" s="15">
        <f>E53+F53</f>
        <v>136</v>
      </c>
      <c r="I53" s="13"/>
      <c r="J53" s="35" t="s">
        <v>28</v>
      </c>
      <c r="K53" s="36"/>
      <c r="L53" s="14"/>
      <c r="M53" s="14">
        <v>145</v>
      </c>
      <c r="N53" s="15">
        <f>L53+M53</f>
        <v>145</v>
      </c>
    </row>
    <row r="54" spans="2:14" ht="15" thickBot="1" x14ac:dyDescent="0.35">
      <c r="B54" s="1"/>
      <c r="C54" s="33" t="s">
        <v>73</v>
      </c>
      <c r="D54" s="34"/>
      <c r="E54" s="2"/>
      <c r="F54" s="2">
        <v>186</v>
      </c>
      <c r="G54" s="3">
        <f>E54+F54</f>
        <v>186</v>
      </c>
      <c r="I54" s="1"/>
      <c r="J54" s="33" t="s">
        <v>73</v>
      </c>
      <c r="K54" s="34"/>
      <c r="L54" s="2"/>
      <c r="M54" s="2">
        <v>181</v>
      </c>
      <c r="N54" s="3">
        <f>L54+M54</f>
        <v>181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506</v>
      </c>
      <c r="G55" s="10">
        <f>SUM(G52:G54)</f>
        <v>506</v>
      </c>
      <c r="I55" s="17"/>
      <c r="J55" s="18"/>
      <c r="K55" s="18"/>
      <c r="L55" s="19" t="s">
        <v>5</v>
      </c>
      <c r="M55" s="9">
        <f>SUM(M52:M54)</f>
        <v>551</v>
      </c>
      <c r="N55" s="10">
        <f>SUM(N52:N54)</f>
        <v>551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4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6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29</v>
      </c>
      <c r="D60" s="34"/>
      <c r="E60" s="2"/>
      <c r="F60" s="2">
        <v>162</v>
      </c>
      <c r="G60" s="3">
        <f>E60+F60</f>
        <v>162</v>
      </c>
      <c r="I60" s="1"/>
      <c r="J60" s="33" t="s">
        <v>29</v>
      </c>
      <c r="K60" s="34"/>
      <c r="L60" s="2"/>
      <c r="M60" s="2">
        <v>185</v>
      </c>
      <c r="N60" s="3">
        <f>L60+M60</f>
        <v>185</v>
      </c>
    </row>
    <row r="61" spans="2:14" x14ac:dyDescent="0.3">
      <c r="B61" s="13"/>
      <c r="C61" s="35" t="s">
        <v>27</v>
      </c>
      <c r="D61" s="36"/>
      <c r="E61" s="14">
        <v>8</v>
      </c>
      <c r="F61" s="14">
        <v>153</v>
      </c>
      <c r="G61" s="15">
        <f>E61+F61</f>
        <v>161</v>
      </c>
      <c r="I61" s="13"/>
      <c r="J61" s="35" t="s">
        <v>27</v>
      </c>
      <c r="K61" s="36"/>
      <c r="L61" s="14">
        <v>8</v>
      </c>
      <c r="M61" s="14">
        <v>178</v>
      </c>
      <c r="N61" s="15">
        <f>L61+M61</f>
        <v>186</v>
      </c>
    </row>
    <row r="62" spans="2:14" ht="15" thickBot="1" x14ac:dyDescent="0.35">
      <c r="B62" s="1"/>
      <c r="C62" s="33" t="s">
        <v>73</v>
      </c>
      <c r="D62" s="34"/>
      <c r="E62" s="2"/>
      <c r="F62" s="2">
        <v>143</v>
      </c>
      <c r="G62" s="3">
        <f>E62+F62</f>
        <v>143</v>
      </c>
      <c r="I62" s="1"/>
      <c r="J62" s="33" t="s">
        <v>73</v>
      </c>
      <c r="K62" s="34"/>
      <c r="L62" s="2"/>
      <c r="M62" s="2">
        <v>151</v>
      </c>
      <c r="N62" s="3">
        <f>L62+M62</f>
        <v>151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458</v>
      </c>
      <c r="G63" s="10">
        <f>SUM(G60:G62)</f>
        <v>466</v>
      </c>
      <c r="I63" s="17"/>
      <c r="J63" s="18"/>
      <c r="K63" s="18"/>
      <c r="L63" s="19" t="s">
        <v>5</v>
      </c>
      <c r="M63" s="9">
        <f>SUM(M60:M62)</f>
        <v>514</v>
      </c>
      <c r="N63" s="10">
        <f>SUM(N60:N62)</f>
        <v>522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8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2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29</v>
      </c>
      <c r="D68" s="34"/>
      <c r="E68" s="2"/>
      <c r="F68" s="2">
        <v>157</v>
      </c>
      <c r="G68" s="3">
        <f>E68+F68</f>
        <v>157</v>
      </c>
      <c r="I68" s="1"/>
      <c r="J68" s="33" t="s">
        <v>29</v>
      </c>
      <c r="K68" s="34"/>
      <c r="L68" s="2"/>
      <c r="M68" s="2">
        <v>132</v>
      </c>
      <c r="N68" s="3">
        <f>L68+M68</f>
        <v>132</v>
      </c>
    </row>
    <row r="69" spans="2:14" x14ac:dyDescent="0.3">
      <c r="B69" s="13"/>
      <c r="C69" s="35" t="s">
        <v>27</v>
      </c>
      <c r="D69" s="36"/>
      <c r="E69" s="14">
        <v>8</v>
      </c>
      <c r="F69" s="14">
        <v>181</v>
      </c>
      <c r="G69" s="15">
        <f>E69+F69</f>
        <v>189</v>
      </c>
      <c r="I69" s="13"/>
      <c r="J69" s="35" t="s">
        <v>27</v>
      </c>
      <c r="K69" s="36"/>
      <c r="L69" s="14">
        <v>8</v>
      </c>
      <c r="M69" s="14">
        <v>118</v>
      </c>
      <c r="N69" s="15">
        <f>L69+M69</f>
        <v>126</v>
      </c>
    </row>
    <row r="70" spans="2:14" ht="15" thickBot="1" x14ac:dyDescent="0.35">
      <c r="B70" s="1"/>
      <c r="C70" s="33" t="s">
        <v>73</v>
      </c>
      <c r="D70" s="34"/>
      <c r="E70" s="2"/>
      <c r="F70" s="2">
        <v>213</v>
      </c>
      <c r="G70" s="3">
        <f>E70+F70</f>
        <v>213</v>
      </c>
      <c r="I70" s="1"/>
      <c r="J70" s="33" t="s">
        <v>73</v>
      </c>
      <c r="K70" s="34"/>
      <c r="L70" s="2"/>
      <c r="M70" s="2">
        <v>160</v>
      </c>
      <c r="N70" s="3">
        <f>L70+M70</f>
        <v>160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551</v>
      </c>
      <c r="G71" s="10">
        <f>SUM(G68:G70)</f>
        <v>559</v>
      </c>
      <c r="I71" s="17"/>
      <c r="J71" s="18"/>
      <c r="K71" s="18"/>
      <c r="L71" s="19" t="s">
        <v>5</v>
      </c>
      <c r="M71" s="9">
        <f>SUM(M68:M70)</f>
        <v>410</v>
      </c>
      <c r="N71" s="10">
        <f>SUM(N68:N70)</f>
        <v>418</v>
      </c>
    </row>
    <row r="72" spans="2:14" ht="15" thickBot="1" x14ac:dyDescent="0.35">
      <c r="I72" s="28" t="s">
        <v>67</v>
      </c>
      <c r="J72" s="29">
        <f>G71+N71+N63+G63+N55+G55+N47+G47</f>
        <v>3953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C46:D46"/>
    <mergeCell ref="J46:K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3:K33"/>
    <mergeCell ref="J34:K34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B555-154F-4EFF-A7CB-0324A3750494}">
  <sheetPr>
    <pageSetUpPr fitToPage="1"/>
  </sheetPr>
  <dimension ref="B2:N72"/>
  <sheetViews>
    <sheetView topLeftCell="A44" workbookViewId="0">
      <selection activeCell="M71" sqref="M71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/>
    <row r="4" spans="2:14" ht="15" thickBot="1" x14ac:dyDescent="0.35">
      <c r="C4" s="20" t="s">
        <v>6</v>
      </c>
      <c r="D4" s="38" t="str">
        <f>PODSUMOWANIE!A7</f>
        <v>Strajkujemy KB Łódź</v>
      </c>
      <c r="E4" s="39"/>
      <c r="F4" s="39"/>
      <c r="G4" s="39"/>
      <c r="H4" s="39"/>
      <c r="I4" s="39"/>
      <c r="J4" s="39"/>
      <c r="K4" s="39"/>
      <c r="L4" s="40"/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v>7</v>
      </c>
      <c r="I6" s="41" t="s">
        <v>10</v>
      </c>
      <c r="J6" s="42"/>
      <c r="K6" s="42"/>
      <c r="L6" s="42"/>
      <c r="M6" s="43"/>
      <c r="N6" s="16">
        <v>5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30</v>
      </c>
      <c r="D8" s="34"/>
      <c r="E8" s="2"/>
      <c r="F8" s="2">
        <v>128</v>
      </c>
      <c r="G8" s="3">
        <f>SUM(E8:F8)</f>
        <v>128</v>
      </c>
      <c r="I8" s="1"/>
      <c r="J8" s="33" t="s">
        <v>30</v>
      </c>
      <c r="K8" s="34"/>
      <c r="L8" s="2"/>
      <c r="M8" s="2">
        <v>160</v>
      </c>
      <c r="N8" s="3">
        <f>SUM(L8:M8)</f>
        <v>160</v>
      </c>
    </row>
    <row r="9" spans="2:14" x14ac:dyDescent="0.3">
      <c r="B9" s="13"/>
      <c r="C9" s="35" t="s">
        <v>31</v>
      </c>
      <c r="D9" s="36"/>
      <c r="E9" s="14">
        <v>8</v>
      </c>
      <c r="F9" s="14">
        <v>179</v>
      </c>
      <c r="G9" s="15">
        <f>SUM(E9:F9)</f>
        <v>187</v>
      </c>
      <c r="I9" s="13"/>
      <c r="J9" s="35" t="s">
        <v>31</v>
      </c>
      <c r="K9" s="36"/>
      <c r="L9" s="14">
        <v>8</v>
      </c>
      <c r="M9" s="14">
        <v>155</v>
      </c>
      <c r="N9" s="15">
        <f>SUM(L9:M9)</f>
        <v>163</v>
      </c>
    </row>
    <row r="10" spans="2:14" ht="15" thickBot="1" x14ac:dyDescent="0.35">
      <c r="B10" s="1"/>
      <c r="C10" s="46" t="s">
        <v>32</v>
      </c>
      <c r="D10" s="47"/>
      <c r="E10" s="2"/>
      <c r="F10" s="2">
        <v>123</v>
      </c>
      <c r="G10" s="3">
        <f>SUM(E10:F10)</f>
        <v>123</v>
      </c>
      <c r="I10" s="1"/>
      <c r="J10" s="46" t="s">
        <v>32</v>
      </c>
      <c r="K10" s="47"/>
      <c r="L10" s="2"/>
      <c r="M10" s="2">
        <v>161</v>
      </c>
      <c r="N10" s="3">
        <f>SUM(L10:M10)</f>
        <v>161</v>
      </c>
    </row>
    <row r="11" spans="2:14" ht="15" thickBot="1" x14ac:dyDescent="0.35">
      <c r="B11" s="17"/>
      <c r="C11" s="18"/>
      <c r="D11" s="18"/>
      <c r="E11" s="19" t="s">
        <v>5</v>
      </c>
      <c r="F11" s="9">
        <f>SUM(F8:F10)</f>
        <v>430</v>
      </c>
      <c r="G11" s="10">
        <f>SUM(G8:G10)</f>
        <v>438</v>
      </c>
      <c r="I11" s="17"/>
      <c r="J11" s="18"/>
      <c r="K11" s="18"/>
      <c r="L11" s="19" t="s">
        <v>5</v>
      </c>
      <c r="M11" s="9">
        <f>SUM(M8:M10)</f>
        <v>476</v>
      </c>
      <c r="N11" s="10">
        <f>SUM(N8:N10)</f>
        <v>484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v>3</v>
      </c>
      <c r="I14" s="41" t="s">
        <v>12</v>
      </c>
      <c r="J14" s="42"/>
      <c r="K14" s="42"/>
      <c r="L14" s="42"/>
      <c r="M14" s="43"/>
      <c r="N14" s="16">
        <v>1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30</v>
      </c>
      <c r="D16" s="34"/>
      <c r="E16" s="2"/>
      <c r="F16" s="2">
        <v>155</v>
      </c>
      <c r="G16" s="3">
        <f>SUM(E16:F16)</f>
        <v>155</v>
      </c>
      <c r="I16" s="1"/>
      <c r="J16" s="33" t="s">
        <v>30</v>
      </c>
      <c r="K16" s="34"/>
      <c r="L16" s="2"/>
      <c r="M16" s="2">
        <v>157</v>
      </c>
      <c r="N16" s="3">
        <f>SUM(L16:M16)</f>
        <v>157</v>
      </c>
    </row>
    <row r="17" spans="2:14" x14ac:dyDescent="0.3">
      <c r="B17" s="13"/>
      <c r="C17" s="35" t="s">
        <v>31</v>
      </c>
      <c r="D17" s="36"/>
      <c r="E17" s="14">
        <v>8</v>
      </c>
      <c r="F17" s="14">
        <v>127</v>
      </c>
      <c r="G17" s="15">
        <f>SUM(E17:F17)</f>
        <v>135</v>
      </c>
      <c r="I17" s="13"/>
      <c r="J17" s="35" t="s">
        <v>31</v>
      </c>
      <c r="K17" s="36"/>
      <c r="L17" s="14">
        <v>8</v>
      </c>
      <c r="M17" s="14">
        <v>145</v>
      </c>
      <c r="N17" s="15">
        <f>SUM(L17:M17)</f>
        <v>153</v>
      </c>
    </row>
    <row r="18" spans="2:14" ht="15" thickBot="1" x14ac:dyDescent="0.35">
      <c r="B18" s="1"/>
      <c r="C18" s="46" t="s">
        <v>32</v>
      </c>
      <c r="D18" s="47"/>
      <c r="E18" s="2"/>
      <c r="F18" s="2">
        <v>211</v>
      </c>
      <c r="G18" s="3">
        <f>SUM(E18:F18)</f>
        <v>211</v>
      </c>
      <c r="I18" s="1"/>
      <c r="J18" s="46" t="s">
        <v>32</v>
      </c>
      <c r="K18" s="47"/>
      <c r="L18" s="2"/>
      <c r="M18" s="2">
        <v>162</v>
      </c>
      <c r="N18" s="3">
        <f>SUM(L18:M18)</f>
        <v>162</v>
      </c>
    </row>
    <row r="19" spans="2:14" ht="15" thickBot="1" x14ac:dyDescent="0.35">
      <c r="B19" s="17"/>
      <c r="C19" s="18"/>
      <c r="D19" s="18"/>
      <c r="E19" s="19" t="s">
        <v>5</v>
      </c>
      <c r="F19" s="9">
        <f>SUM(F16:F18)</f>
        <v>493</v>
      </c>
      <c r="G19" s="10">
        <f>SUM(G16:G18)</f>
        <v>501</v>
      </c>
      <c r="I19" s="17"/>
      <c r="J19" s="18"/>
      <c r="K19" s="18"/>
      <c r="L19" s="19" t="s">
        <v>5</v>
      </c>
      <c r="M19" s="9">
        <f>SUM(M16:M18)</f>
        <v>464</v>
      </c>
      <c r="N19" s="10">
        <f>SUM(N16:N18)</f>
        <v>472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v>7</v>
      </c>
      <c r="I22" s="41" t="s">
        <v>14</v>
      </c>
      <c r="J22" s="42"/>
      <c r="K22" s="42"/>
      <c r="L22" s="42"/>
      <c r="M22" s="43"/>
      <c r="N22" s="16">
        <v>5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30</v>
      </c>
      <c r="D24" s="34"/>
      <c r="E24" s="2"/>
      <c r="F24" s="2">
        <v>148</v>
      </c>
      <c r="G24" s="3">
        <f>SUM(E24:F24)</f>
        <v>148</v>
      </c>
      <c r="I24" s="1"/>
      <c r="J24" s="33" t="s">
        <v>30</v>
      </c>
      <c r="K24" s="34"/>
      <c r="L24" s="2"/>
      <c r="M24" s="2">
        <v>184</v>
      </c>
      <c r="N24" s="3">
        <f>SUM(L24:M24)</f>
        <v>184</v>
      </c>
    </row>
    <row r="25" spans="2:14" x14ac:dyDescent="0.3">
      <c r="B25" s="13"/>
      <c r="C25" s="35" t="s">
        <v>31</v>
      </c>
      <c r="D25" s="36"/>
      <c r="E25" s="14">
        <v>8</v>
      </c>
      <c r="F25" s="14">
        <v>180</v>
      </c>
      <c r="G25" s="15">
        <f>SUM(E25:F25)</f>
        <v>188</v>
      </c>
      <c r="I25" s="13"/>
      <c r="J25" s="35" t="s">
        <v>31</v>
      </c>
      <c r="K25" s="36"/>
      <c r="L25" s="14">
        <v>8</v>
      </c>
      <c r="M25" s="14">
        <v>130</v>
      </c>
      <c r="N25" s="15">
        <f>SUM(L25:M25)</f>
        <v>138</v>
      </c>
    </row>
    <row r="26" spans="2:14" ht="15" thickBot="1" x14ac:dyDescent="0.35">
      <c r="B26" s="1"/>
      <c r="C26" s="46" t="s">
        <v>32</v>
      </c>
      <c r="D26" s="47"/>
      <c r="E26" s="2"/>
      <c r="F26" s="2">
        <v>188</v>
      </c>
      <c r="G26" s="3">
        <f>SUM(E26:F26)</f>
        <v>188</v>
      </c>
      <c r="I26" s="1"/>
      <c r="J26" s="46" t="s">
        <v>32</v>
      </c>
      <c r="K26" s="47"/>
      <c r="L26" s="2"/>
      <c r="M26" s="2">
        <v>198</v>
      </c>
      <c r="N26" s="3">
        <f>SUM(L26:M26)</f>
        <v>198</v>
      </c>
    </row>
    <row r="27" spans="2:14" ht="15" thickBot="1" x14ac:dyDescent="0.35">
      <c r="B27" s="17"/>
      <c r="C27" s="18"/>
      <c r="D27" s="18"/>
      <c r="E27" s="19" t="s">
        <v>5</v>
      </c>
      <c r="F27" s="9">
        <f>SUM(F24:F26)</f>
        <v>516</v>
      </c>
      <c r="G27" s="10">
        <f>SUM(G24:G26)</f>
        <v>524</v>
      </c>
      <c r="I27" s="17"/>
      <c r="J27" s="18"/>
      <c r="K27" s="18"/>
      <c r="L27" s="19" t="s">
        <v>5</v>
      </c>
      <c r="M27" s="9">
        <f>SUM(M24:M26)</f>
        <v>512</v>
      </c>
      <c r="N27" s="10">
        <f>SUM(N24:N26)</f>
        <v>520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v>3</v>
      </c>
      <c r="I30" s="41" t="s">
        <v>16</v>
      </c>
      <c r="J30" s="42"/>
      <c r="K30" s="42"/>
      <c r="L30" s="42"/>
      <c r="M30" s="43"/>
      <c r="N30" s="16">
        <v>1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30</v>
      </c>
      <c r="D32" s="34"/>
      <c r="E32" s="2"/>
      <c r="F32" s="2">
        <v>128</v>
      </c>
      <c r="G32" s="3">
        <f>SUM(E32:F32)</f>
        <v>128</v>
      </c>
      <c r="I32" s="1"/>
      <c r="J32" s="33" t="s">
        <v>30</v>
      </c>
      <c r="K32" s="34"/>
      <c r="L32" s="2"/>
      <c r="M32" s="2">
        <v>147</v>
      </c>
      <c r="N32" s="3">
        <f>SUM(L32:M32)</f>
        <v>147</v>
      </c>
    </row>
    <row r="33" spans="2:14" x14ac:dyDescent="0.3">
      <c r="B33" s="13"/>
      <c r="C33" s="35" t="s">
        <v>31</v>
      </c>
      <c r="D33" s="36"/>
      <c r="E33" s="14">
        <v>8</v>
      </c>
      <c r="F33" s="14">
        <v>153</v>
      </c>
      <c r="G33" s="14">
        <f>SUM(E33:F33)</f>
        <v>161</v>
      </c>
      <c r="I33" s="13"/>
      <c r="J33" s="35" t="s">
        <v>31</v>
      </c>
      <c r="K33" s="36"/>
      <c r="L33" s="14">
        <v>8</v>
      </c>
      <c r="M33" s="14">
        <v>150</v>
      </c>
      <c r="N33" s="15">
        <f>SUM(L33:M33)</f>
        <v>158</v>
      </c>
    </row>
    <row r="34" spans="2:14" ht="15" thickBot="1" x14ac:dyDescent="0.35">
      <c r="B34" s="1"/>
      <c r="C34" s="46" t="s">
        <v>32</v>
      </c>
      <c r="D34" s="47"/>
      <c r="E34" s="2"/>
      <c r="F34" s="2">
        <v>154</v>
      </c>
      <c r="G34" s="3">
        <f>SUM(E34:F34)</f>
        <v>154</v>
      </c>
      <c r="I34" s="1"/>
      <c r="J34" s="46" t="s">
        <v>32</v>
      </c>
      <c r="K34" s="47"/>
      <c r="L34" s="2"/>
      <c r="M34" s="2">
        <v>195</v>
      </c>
      <c r="N34" s="3">
        <f>SUM(L34:M34)</f>
        <v>195</v>
      </c>
    </row>
    <row r="35" spans="2:14" ht="15" thickBot="1" x14ac:dyDescent="0.35">
      <c r="B35" s="17"/>
      <c r="C35" s="18"/>
      <c r="D35" s="18"/>
      <c r="E35" s="19" t="s">
        <v>5</v>
      </c>
      <c r="F35" s="9">
        <f>SUM(F32:F34)</f>
        <v>435</v>
      </c>
      <c r="G35" s="10">
        <f>SUM(G32:G34)</f>
        <v>443</v>
      </c>
      <c r="I35" s="17"/>
      <c r="J35" s="18"/>
      <c r="K35" s="18"/>
      <c r="L35" s="19" t="s">
        <v>5</v>
      </c>
      <c r="M35" s="9">
        <f>SUM(M32:M34)</f>
        <v>492</v>
      </c>
      <c r="N35" s="10">
        <f>SUM(N32:N34)</f>
        <v>500</v>
      </c>
    </row>
    <row r="36" spans="2:14" ht="15" thickBot="1" x14ac:dyDescent="0.35">
      <c r="I36" s="28" t="s">
        <v>67</v>
      </c>
      <c r="J36" s="29">
        <f>G35+N35+N27+G27+N19+G19+N11+G11</f>
        <v>3882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Strajkujemy KB Łódź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5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5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3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30</v>
      </c>
      <c r="D44" s="34"/>
      <c r="E44" s="2"/>
      <c r="F44" s="2">
        <v>182</v>
      </c>
      <c r="G44" s="3">
        <f>E44+F44</f>
        <v>182</v>
      </c>
      <c r="I44" s="1"/>
      <c r="J44" s="33" t="s">
        <v>30</v>
      </c>
      <c r="K44" s="34"/>
      <c r="L44" s="2"/>
      <c r="M44" s="2">
        <v>165</v>
      </c>
      <c r="N44" s="3">
        <f>L44+M44</f>
        <v>165</v>
      </c>
    </row>
    <row r="45" spans="2:14" x14ac:dyDescent="0.3">
      <c r="B45" s="13"/>
      <c r="C45" s="35" t="s">
        <v>31</v>
      </c>
      <c r="D45" s="36"/>
      <c r="E45" s="14">
        <v>8</v>
      </c>
      <c r="F45" s="14">
        <v>191</v>
      </c>
      <c r="G45" s="15">
        <f>E45+F45</f>
        <v>199</v>
      </c>
      <c r="I45" s="13"/>
      <c r="J45" s="35" t="s">
        <v>31</v>
      </c>
      <c r="K45" s="36"/>
      <c r="L45" s="14">
        <v>8</v>
      </c>
      <c r="M45" s="14">
        <v>167</v>
      </c>
      <c r="N45" s="15">
        <f>L45+M45</f>
        <v>175</v>
      </c>
    </row>
    <row r="46" spans="2:14" ht="15" thickBot="1" x14ac:dyDescent="0.35">
      <c r="B46" s="1"/>
      <c r="C46" s="46" t="s">
        <v>32</v>
      </c>
      <c r="D46" s="47"/>
      <c r="E46" s="2"/>
      <c r="F46" s="2">
        <v>169</v>
      </c>
      <c r="G46" s="3">
        <f>E46+F46</f>
        <v>169</v>
      </c>
      <c r="I46" s="1"/>
      <c r="J46" s="46" t="s">
        <v>32</v>
      </c>
      <c r="K46" s="47"/>
      <c r="L46" s="2"/>
      <c r="M46" s="2">
        <v>190</v>
      </c>
      <c r="N46" s="3">
        <f>L46+M46</f>
        <v>190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542</v>
      </c>
      <c r="G47" s="10">
        <f>SUM(G44:G46)</f>
        <v>550</v>
      </c>
      <c r="I47" s="17"/>
      <c r="J47" s="18"/>
      <c r="K47" s="18"/>
      <c r="L47" s="19" t="s">
        <v>5</v>
      </c>
      <c r="M47" s="9">
        <f>SUM(M44:M46)</f>
        <v>522</v>
      </c>
      <c r="N47" s="10">
        <f>SUM(N44:N46)</f>
        <v>530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1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7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30</v>
      </c>
      <c r="D52" s="34"/>
      <c r="E52" s="2"/>
      <c r="F52" s="2">
        <v>182</v>
      </c>
      <c r="G52" s="3">
        <f>E52+F52</f>
        <v>182</v>
      </c>
      <c r="I52" s="1"/>
      <c r="J52" s="33" t="s">
        <v>30</v>
      </c>
      <c r="K52" s="34"/>
      <c r="L52" s="2"/>
      <c r="M52" s="2">
        <v>141</v>
      </c>
      <c r="N52" s="3">
        <f>L52+M52</f>
        <v>141</v>
      </c>
    </row>
    <row r="53" spans="2:14" x14ac:dyDescent="0.3">
      <c r="B53" s="13"/>
      <c r="C53" s="35" t="s">
        <v>31</v>
      </c>
      <c r="D53" s="36"/>
      <c r="E53" s="14">
        <v>8</v>
      </c>
      <c r="F53" s="14">
        <v>143</v>
      </c>
      <c r="G53" s="15">
        <f>E53+F53</f>
        <v>151</v>
      </c>
      <c r="I53" s="13"/>
      <c r="J53" s="35" t="s">
        <v>31</v>
      </c>
      <c r="K53" s="36"/>
      <c r="L53" s="14">
        <v>8</v>
      </c>
      <c r="M53" s="14">
        <v>132</v>
      </c>
      <c r="N53" s="15">
        <f>L53+M53</f>
        <v>140</v>
      </c>
    </row>
    <row r="54" spans="2:14" ht="15" thickBot="1" x14ac:dyDescent="0.35">
      <c r="B54" s="1"/>
      <c r="C54" s="46" t="s">
        <v>32</v>
      </c>
      <c r="D54" s="47"/>
      <c r="E54" s="2"/>
      <c r="F54" s="2">
        <v>153</v>
      </c>
      <c r="G54" s="3">
        <f>E54+F54</f>
        <v>153</v>
      </c>
      <c r="I54" s="1"/>
      <c r="J54" s="46" t="s">
        <v>32</v>
      </c>
      <c r="K54" s="47"/>
      <c r="L54" s="2"/>
      <c r="M54" s="2">
        <v>150</v>
      </c>
      <c r="N54" s="3">
        <f>L54+M54</f>
        <v>150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478</v>
      </c>
      <c r="G55" s="10">
        <f>SUM(G52:G54)</f>
        <v>486</v>
      </c>
      <c r="I55" s="17"/>
      <c r="J55" s="18"/>
      <c r="K55" s="18"/>
      <c r="L55" s="19" t="s">
        <v>5</v>
      </c>
      <c r="M55" s="9">
        <f>SUM(M52:M54)</f>
        <v>423</v>
      </c>
      <c r="N55" s="10">
        <f>SUM(N52:N54)</f>
        <v>431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5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3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30</v>
      </c>
      <c r="D60" s="34"/>
      <c r="E60" s="2"/>
      <c r="F60" s="2">
        <v>126</v>
      </c>
      <c r="G60" s="3">
        <f>E60+F60</f>
        <v>126</v>
      </c>
      <c r="I60" s="1"/>
      <c r="J60" s="33" t="s">
        <v>30</v>
      </c>
      <c r="K60" s="34"/>
      <c r="L60" s="2"/>
      <c r="M60" s="2">
        <v>150</v>
      </c>
      <c r="N60" s="3">
        <f>L60+M60</f>
        <v>150</v>
      </c>
    </row>
    <row r="61" spans="2:14" x14ac:dyDescent="0.3">
      <c r="B61" s="13"/>
      <c r="C61" s="35" t="s">
        <v>31</v>
      </c>
      <c r="D61" s="36"/>
      <c r="E61" s="14">
        <v>8</v>
      </c>
      <c r="F61" s="14">
        <v>167</v>
      </c>
      <c r="G61" s="15">
        <f>E61+F61</f>
        <v>175</v>
      </c>
      <c r="I61" s="13"/>
      <c r="J61" s="35" t="s">
        <v>31</v>
      </c>
      <c r="K61" s="36"/>
      <c r="L61" s="14">
        <v>8</v>
      </c>
      <c r="M61" s="14">
        <v>159</v>
      </c>
      <c r="N61" s="15">
        <f>L61+M61</f>
        <v>167</v>
      </c>
    </row>
    <row r="62" spans="2:14" ht="15" thickBot="1" x14ac:dyDescent="0.35">
      <c r="B62" s="1"/>
      <c r="C62" s="46" t="s">
        <v>32</v>
      </c>
      <c r="D62" s="47"/>
      <c r="E62" s="2"/>
      <c r="F62" s="2">
        <v>137</v>
      </c>
      <c r="G62" s="3">
        <f>E62+F62</f>
        <v>137</v>
      </c>
      <c r="I62" s="1"/>
      <c r="J62" s="46" t="s">
        <v>32</v>
      </c>
      <c r="K62" s="47"/>
      <c r="L62" s="2"/>
      <c r="M62" s="2">
        <v>182</v>
      </c>
      <c r="N62" s="3">
        <f>L62+M62</f>
        <v>182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430</v>
      </c>
      <c r="G63" s="10">
        <f>SUM(G60:G62)</f>
        <v>438</v>
      </c>
      <c r="I63" s="17"/>
      <c r="J63" s="18"/>
      <c r="K63" s="18"/>
      <c r="L63" s="19" t="s">
        <v>5</v>
      </c>
      <c r="M63" s="9">
        <f>SUM(M60:M62)</f>
        <v>491</v>
      </c>
      <c r="N63" s="10">
        <f>SUM(N60:N62)</f>
        <v>499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1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7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30</v>
      </c>
      <c r="D68" s="34"/>
      <c r="E68" s="2"/>
      <c r="F68" s="2">
        <v>234</v>
      </c>
      <c r="G68" s="3">
        <f>E68+F68</f>
        <v>234</v>
      </c>
      <c r="I68" s="1"/>
      <c r="J68" s="33" t="s">
        <v>30</v>
      </c>
      <c r="K68" s="34"/>
      <c r="L68" s="2"/>
      <c r="M68" s="2">
        <v>156</v>
      </c>
      <c r="N68" s="3">
        <f>L68+M68</f>
        <v>156</v>
      </c>
    </row>
    <row r="69" spans="2:14" x14ac:dyDescent="0.3">
      <c r="B69" s="13"/>
      <c r="C69" s="35" t="s">
        <v>31</v>
      </c>
      <c r="D69" s="36"/>
      <c r="E69" s="14">
        <v>8</v>
      </c>
      <c r="F69" s="14">
        <v>181</v>
      </c>
      <c r="G69" s="15">
        <f>E69+F69</f>
        <v>189</v>
      </c>
      <c r="I69" s="13"/>
      <c r="J69" s="35" t="s">
        <v>31</v>
      </c>
      <c r="K69" s="36"/>
      <c r="L69" s="14">
        <v>8</v>
      </c>
      <c r="M69" s="14">
        <v>144</v>
      </c>
      <c r="N69" s="15">
        <f>L69+M69</f>
        <v>152</v>
      </c>
    </row>
    <row r="70" spans="2:14" ht="15" thickBot="1" x14ac:dyDescent="0.35">
      <c r="B70" s="1"/>
      <c r="C70" s="46" t="s">
        <v>32</v>
      </c>
      <c r="D70" s="47"/>
      <c r="E70" s="2"/>
      <c r="F70" s="2">
        <v>138</v>
      </c>
      <c r="G70" s="3">
        <f>E70+F70</f>
        <v>138</v>
      </c>
      <c r="I70" s="1"/>
      <c r="J70" s="46" t="s">
        <v>32</v>
      </c>
      <c r="K70" s="47"/>
      <c r="L70" s="2"/>
      <c r="M70" s="2">
        <v>187</v>
      </c>
      <c r="N70" s="3">
        <f>L70+M70</f>
        <v>187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553</v>
      </c>
      <c r="G71" s="10">
        <f>SUM(G68:G70)</f>
        <v>561</v>
      </c>
      <c r="I71" s="17"/>
      <c r="J71" s="18"/>
      <c r="K71" s="18"/>
      <c r="L71" s="19" t="s">
        <v>5</v>
      </c>
      <c r="M71" s="9">
        <f>SUM(M68:M70)</f>
        <v>487</v>
      </c>
      <c r="N71" s="10">
        <f>SUM(N68:N70)</f>
        <v>495</v>
      </c>
    </row>
    <row r="72" spans="2:14" ht="15" thickBot="1" x14ac:dyDescent="0.35">
      <c r="I72" s="28" t="s">
        <v>67</v>
      </c>
      <c r="J72" s="29">
        <f>G71+N71+N63+G63+N55+G55+N47+G47</f>
        <v>3990</v>
      </c>
    </row>
  </sheetData>
  <mergeCells count="80">
    <mergeCell ref="C68:D68"/>
    <mergeCell ref="J68:K68"/>
    <mergeCell ref="C69:D69"/>
    <mergeCell ref="J69:K69"/>
    <mergeCell ref="C70:D70"/>
    <mergeCell ref="J70:K70"/>
    <mergeCell ref="C62:D62"/>
    <mergeCell ref="J62:K62"/>
    <mergeCell ref="B66:F66"/>
    <mergeCell ref="I66:M66"/>
    <mergeCell ref="C67:D67"/>
    <mergeCell ref="C59:D59"/>
    <mergeCell ref="C60:D60"/>
    <mergeCell ref="J60:K60"/>
    <mergeCell ref="C61:D61"/>
    <mergeCell ref="J61:K61"/>
    <mergeCell ref="C53:D53"/>
    <mergeCell ref="J53:K53"/>
    <mergeCell ref="C54:D54"/>
    <mergeCell ref="J54:K54"/>
    <mergeCell ref="B58:F58"/>
    <mergeCell ref="I58:M58"/>
    <mergeCell ref="B50:F50"/>
    <mergeCell ref="I50:M50"/>
    <mergeCell ref="C51:D51"/>
    <mergeCell ref="J51:K51"/>
    <mergeCell ref="C52:D52"/>
    <mergeCell ref="J52:K52"/>
    <mergeCell ref="C44:D44"/>
    <mergeCell ref="J44:K44"/>
    <mergeCell ref="C45:D45"/>
    <mergeCell ref="J45:K45"/>
    <mergeCell ref="C46:D46"/>
    <mergeCell ref="J46:K46"/>
    <mergeCell ref="B38:N38"/>
    <mergeCell ref="D40:L40"/>
    <mergeCell ref="B42:F42"/>
    <mergeCell ref="I42:M42"/>
    <mergeCell ref="C43:D43"/>
    <mergeCell ref="J43:K43"/>
    <mergeCell ref="C31:D31"/>
    <mergeCell ref="C32:D32"/>
    <mergeCell ref="C33:D33"/>
    <mergeCell ref="C34:D34"/>
    <mergeCell ref="C23:D23"/>
    <mergeCell ref="C24:D24"/>
    <mergeCell ref="C25:D25"/>
    <mergeCell ref="C26:D26"/>
    <mergeCell ref="B30:F30"/>
    <mergeCell ref="I30:M30"/>
    <mergeCell ref="C17:D17"/>
    <mergeCell ref="J17:K17"/>
    <mergeCell ref="C18:D18"/>
    <mergeCell ref="J18:K18"/>
    <mergeCell ref="B22:F22"/>
    <mergeCell ref="I22:M22"/>
    <mergeCell ref="J24:K24"/>
    <mergeCell ref="J25:K25"/>
    <mergeCell ref="J26:K26"/>
    <mergeCell ref="I14:M14"/>
    <mergeCell ref="C15:D15"/>
    <mergeCell ref="J15:K15"/>
    <mergeCell ref="C16:D16"/>
    <mergeCell ref="J16:K16"/>
    <mergeCell ref="J32:K32"/>
    <mergeCell ref="J33:K33"/>
    <mergeCell ref="J34:K34"/>
    <mergeCell ref="B2:N2"/>
    <mergeCell ref="D4:L4"/>
    <mergeCell ref="B6:F6"/>
    <mergeCell ref="I6:M6"/>
    <mergeCell ref="C7:D7"/>
    <mergeCell ref="J7:K7"/>
    <mergeCell ref="C8:D8"/>
    <mergeCell ref="J8:K8"/>
    <mergeCell ref="C9:D9"/>
    <mergeCell ref="J9:K9"/>
    <mergeCell ref="C10:D10"/>
    <mergeCell ref="J10:K10"/>
    <mergeCell ref="B14:F14"/>
  </mergeCells>
  <pageMargins left="0.25" right="0.25" top="0.75" bottom="0.75" header="0.3" footer="0.3"/>
  <pageSetup paperSize="9" scale="8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EBAD-1557-49F7-B0E9-66E0AFC873AC}">
  <sheetPr>
    <pageSetUpPr fitToPage="1"/>
  </sheetPr>
  <dimension ref="B2:N72"/>
  <sheetViews>
    <sheetView topLeftCell="A45" workbookViewId="0">
      <selection activeCell="M71" sqref="M71"/>
    </sheetView>
  </sheetViews>
  <sheetFormatPr defaultRowHeight="14.4" x14ac:dyDescent="0.3"/>
  <cols>
    <col min="1" max="1" width="3.33203125" customWidth="1"/>
    <col min="2" max="2" width="11.77734375" customWidth="1"/>
    <col min="3" max="3" width="18.6640625" customWidth="1"/>
    <col min="4" max="4" width="17.21875" customWidth="1"/>
    <col min="5" max="5" width="11.5546875" customWidth="1"/>
    <col min="8" max="8" width="4.44140625" customWidth="1"/>
    <col min="9" max="9" width="11.77734375" customWidth="1"/>
    <col min="10" max="10" width="18.6640625" customWidth="1"/>
    <col min="11" max="11" width="17.21875" customWidth="1"/>
    <col min="12" max="12" width="11.21875" customWidth="1"/>
  </cols>
  <sheetData>
    <row r="2" spans="2:14" x14ac:dyDescent="0.3"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" thickBot="1" x14ac:dyDescent="0.35"/>
    <row r="4" spans="2:14" ht="15" thickBot="1" x14ac:dyDescent="0.35">
      <c r="C4" s="20" t="s">
        <v>6</v>
      </c>
      <c r="D4" s="38" t="str">
        <f>PODSUMOWANIE!A4</f>
        <v>BMC Inowrocław</v>
      </c>
      <c r="E4" s="39"/>
      <c r="F4" s="39"/>
      <c r="G4" s="39"/>
      <c r="H4" s="39"/>
      <c r="I4" s="39"/>
      <c r="J4" s="39"/>
      <c r="K4" s="39"/>
      <c r="L4" s="40"/>
    </row>
    <row r="5" spans="2:14" ht="15" thickBot="1" x14ac:dyDescent="0.35">
      <c r="B5" s="11"/>
      <c r="C5" s="11"/>
      <c r="D5" s="11"/>
      <c r="E5" s="11"/>
      <c r="F5" s="11"/>
      <c r="G5" s="12" t="s">
        <v>7</v>
      </c>
      <c r="N5" s="12" t="s">
        <v>7</v>
      </c>
    </row>
    <row r="6" spans="2:14" ht="15" thickBot="1" x14ac:dyDescent="0.35">
      <c r="B6" s="41" t="s">
        <v>9</v>
      </c>
      <c r="C6" s="42"/>
      <c r="D6" s="42"/>
      <c r="E6" s="42"/>
      <c r="F6" s="43"/>
      <c r="G6" s="16">
        <v>8</v>
      </c>
      <c r="I6" s="41" t="s">
        <v>10</v>
      </c>
      <c r="J6" s="42"/>
      <c r="K6" s="42"/>
      <c r="L6" s="42"/>
      <c r="M6" s="43"/>
      <c r="N6" s="16">
        <v>2</v>
      </c>
    </row>
    <row r="7" spans="2:14" x14ac:dyDescent="0.3">
      <c r="B7" s="4" t="s">
        <v>0</v>
      </c>
      <c r="C7" s="44" t="s">
        <v>1</v>
      </c>
      <c r="D7" s="45"/>
      <c r="E7" s="5" t="s">
        <v>2</v>
      </c>
      <c r="F7" s="5" t="s">
        <v>4</v>
      </c>
      <c r="G7" s="6" t="s">
        <v>3</v>
      </c>
      <c r="I7" s="4" t="s">
        <v>0</v>
      </c>
      <c r="J7" s="44" t="s">
        <v>1</v>
      </c>
      <c r="K7" s="45"/>
      <c r="L7" s="5" t="s">
        <v>2</v>
      </c>
      <c r="M7" s="5" t="s">
        <v>4</v>
      </c>
      <c r="N7" s="6" t="s">
        <v>3</v>
      </c>
    </row>
    <row r="8" spans="2:14" x14ac:dyDescent="0.3">
      <c r="B8" s="1"/>
      <c r="C8" s="33" t="s">
        <v>50</v>
      </c>
      <c r="D8" s="34"/>
      <c r="E8" s="2"/>
      <c r="F8" s="2">
        <v>151</v>
      </c>
      <c r="G8" s="3">
        <f>SUM(E8:F8)</f>
        <v>151</v>
      </c>
      <c r="I8" s="1"/>
      <c r="J8" s="33" t="s">
        <v>50</v>
      </c>
      <c r="K8" s="34"/>
      <c r="L8" s="2"/>
      <c r="M8" s="2">
        <v>152</v>
      </c>
      <c r="N8" s="3">
        <f>SUM(L8:M8)</f>
        <v>152</v>
      </c>
    </row>
    <row r="9" spans="2:14" x14ac:dyDescent="0.3">
      <c r="B9" s="13"/>
      <c r="C9" s="35" t="s">
        <v>33</v>
      </c>
      <c r="D9" s="36"/>
      <c r="E9" s="14"/>
      <c r="F9" s="14">
        <v>186</v>
      </c>
      <c r="G9" s="15">
        <f>SUM(E9:F9)</f>
        <v>186</v>
      </c>
      <c r="I9" s="13"/>
      <c r="J9" s="35" t="s">
        <v>33</v>
      </c>
      <c r="K9" s="36"/>
      <c r="L9" s="14"/>
      <c r="M9" s="14">
        <v>174</v>
      </c>
      <c r="N9" s="15">
        <f>SUM(L9:M9)</f>
        <v>174</v>
      </c>
    </row>
    <row r="10" spans="2:14" ht="15" thickBot="1" x14ac:dyDescent="0.35">
      <c r="B10" s="1"/>
      <c r="C10" s="46" t="s">
        <v>34</v>
      </c>
      <c r="D10" s="47"/>
      <c r="E10" s="2"/>
      <c r="F10" s="2">
        <v>170</v>
      </c>
      <c r="G10" s="3">
        <f>SUM(E10:F10)</f>
        <v>170</v>
      </c>
      <c r="I10" s="1"/>
      <c r="J10" s="46" t="s">
        <v>34</v>
      </c>
      <c r="K10" s="47"/>
      <c r="L10" s="2"/>
      <c r="M10" s="2">
        <v>182</v>
      </c>
      <c r="N10" s="3">
        <f>SUM(L10:M10)</f>
        <v>182</v>
      </c>
    </row>
    <row r="11" spans="2:14" ht="15" thickBot="1" x14ac:dyDescent="0.35">
      <c r="B11" s="17"/>
      <c r="C11" s="18"/>
      <c r="D11" s="18"/>
      <c r="E11" s="19" t="s">
        <v>5</v>
      </c>
      <c r="F11" s="9"/>
      <c r="G11" s="10">
        <f>SUM(G8:G10)</f>
        <v>507</v>
      </c>
      <c r="I11" s="17"/>
      <c r="J11" s="18"/>
      <c r="K11" s="18"/>
      <c r="L11" s="19" t="s">
        <v>5</v>
      </c>
      <c r="M11" s="9"/>
      <c r="N11" s="10">
        <f>SUM(N8:N10)</f>
        <v>508</v>
      </c>
    </row>
    <row r="13" spans="2:14" ht="15" thickBot="1" x14ac:dyDescent="0.35">
      <c r="G13" s="12" t="s">
        <v>7</v>
      </c>
      <c r="N13" s="12" t="s">
        <v>7</v>
      </c>
    </row>
    <row r="14" spans="2:14" ht="15" thickBot="1" x14ac:dyDescent="0.35">
      <c r="B14" s="41" t="s">
        <v>11</v>
      </c>
      <c r="C14" s="42"/>
      <c r="D14" s="42"/>
      <c r="E14" s="42"/>
      <c r="F14" s="43"/>
      <c r="G14" s="16">
        <v>4</v>
      </c>
      <c r="I14" s="41" t="s">
        <v>12</v>
      </c>
      <c r="J14" s="42"/>
      <c r="K14" s="42"/>
      <c r="L14" s="42"/>
      <c r="M14" s="43"/>
      <c r="N14" s="16">
        <v>6</v>
      </c>
    </row>
    <row r="15" spans="2:14" x14ac:dyDescent="0.3">
      <c r="B15" s="4" t="s">
        <v>0</v>
      </c>
      <c r="C15" s="44" t="s">
        <v>1</v>
      </c>
      <c r="D15" s="45"/>
      <c r="E15" s="5" t="s">
        <v>2</v>
      </c>
      <c r="F15" s="5" t="s">
        <v>4</v>
      </c>
      <c r="G15" s="6" t="s">
        <v>3</v>
      </c>
      <c r="I15" s="4" t="s">
        <v>0</v>
      </c>
      <c r="J15" s="44" t="s">
        <v>1</v>
      </c>
      <c r="K15" s="45"/>
      <c r="L15" s="5" t="s">
        <v>2</v>
      </c>
      <c r="M15" s="5" t="s">
        <v>4</v>
      </c>
      <c r="N15" s="6" t="s">
        <v>3</v>
      </c>
    </row>
    <row r="16" spans="2:14" x14ac:dyDescent="0.3">
      <c r="B16" s="1"/>
      <c r="C16" s="33" t="s">
        <v>50</v>
      </c>
      <c r="D16" s="34"/>
      <c r="E16" s="2"/>
      <c r="F16" s="2">
        <v>173</v>
      </c>
      <c r="G16" s="3">
        <f>SUM(E16:F16)</f>
        <v>173</v>
      </c>
      <c r="I16" s="1"/>
      <c r="J16" s="33" t="s">
        <v>50</v>
      </c>
      <c r="K16" s="34"/>
      <c r="L16" s="2"/>
      <c r="M16" s="2">
        <v>177</v>
      </c>
      <c r="N16" s="3">
        <f>SUM(L16:M16)</f>
        <v>177</v>
      </c>
    </row>
    <row r="17" spans="2:14" x14ac:dyDescent="0.3">
      <c r="B17" s="13"/>
      <c r="C17" s="35" t="s">
        <v>33</v>
      </c>
      <c r="D17" s="36"/>
      <c r="E17" s="14"/>
      <c r="F17" s="14">
        <v>128</v>
      </c>
      <c r="G17" s="15">
        <f>SUM(E17:F17)</f>
        <v>128</v>
      </c>
      <c r="I17" s="13"/>
      <c r="J17" s="35" t="s">
        <v>33</v>
      </c>
      <c r="K17" s="36"/>
      <c r="L17" s="14"/>
      <c r="M17" s="14">
        <v>202</v>
      </c>
      <c r="N17" s="15">
        <f>SUM(L17:M17)</f>
        <v>202</v>
      </c>
    </row>
    <row r="18" spans="2:14" ht="15" thickBot="1" x14ac:dyDescent="0.35">
      <c r="B18" s="1"/>
      <c r="C18" s="46" t="s">
        <v>34</v>
      </c>
      <c r="D18" s="47"/>
      <c r="E18" s="2"/>
      <c r="F18" s="2">
        <v>173</v>
      </c>
      <c r="G18" s="3">
        <f>SUM(E18:F18)</f>
        <v>173</v>
      </c>
      <c r="I18" s="1"/>
      <c r="J18" s="46" t="s">
        <v>34</v>
      </c>
      <c r="K18" s="47"/>
      <c r="L18" s="2"/>
      <c r="M18" s="2">
        <v>172</v>
      </c>
      <c r="N18" s="3">
        <f>SUM(L18:M18)</f>
        <v>172</v>
      </c>
    </row>
    <row r="19" spans="2:14" ht="15" thickBot="1" x14ac:dyDescent="0.35">
      <c r="B19" s="17"/>
      <c r="C19" s="18"/>
      <c r="D19" s="18"/>
      <c r="E19" s="19" t="s">
        <v>5</v>
      </c>
      <c r="F19" s="9"/>
      <c r="G19" s="10">
        <f>SUM(G16:G18)</f>
        <v>474</v>
      </c>
      <c r="I19" s="17"/>
      <c r="J19" s="18"/>
      <c r="K19" s="18"/>
      <c r="L19" s="19" t="s">
        <v>5</v>
      </c>
      <c r="M19" s="9"/>
      <c r="N19" s="10">
        <f>SUM(N16:N18)</f>
        <v>551</v>
      </c>
    </row>
    <row r="21" spans="2:14" ht="15" thickBot="1" x14ac:dyDescent="0.35">
      <c r="G21" s="12" t="s">
        <v>7</v>
      </c>
      <c r="N21" s="12" t="s">
        <v>7</v>
      </c>
    </row>
    <row r="22" spans="2:14" ht="15" thickBot="1" x14ac:dyDescent="0.35">
      <c r="B22" s="41" t="s">
        <v>13</v>
      </c>
      <c r="C22" s="42"/>
      <c r="D22" s="42"/>
      <c r="E22" s="42"/>
      <c r="F22" s="43"/>
      <c r="G22" s="16">
        <v>8</v>
      </c>
      <c r="I22" s="41" t="s">
        <v>14</v>
      </c>
      <c r="J22" s="42"/>
      <c r="K22" s="42"/>
      <c r="L22" s="42"/>
      <c r="M22" s="43"/>
      <c r="N22" s="16">
        <v>2</v>
      </c>
    </row>
    <row r="23" spans="2:14" x14ac:dyDescent="0.3">
      <c r="B23" s="4" t="s">
        <v>0</v>
      </c>
      <c r="C23" s="44" t="s">
        <v>1</v>
      </c>
      <c r="D23" s="45"/>
      <c r="E23" s="5" t="s">
        <v>2</v>
      </c>
      <c r="F23" s="5" t="s">
        <v>4</v>
      </c>
      <c r="G23" s="6" t="s">
        <v>3</v>
      </c>
      <c r="I23" s="4" t="s">
        <v>0</v>
      </c>
      <c r="J23" s="7" t="s">
        <v>1</v>
      </c>
      <c r="K23" s="8"/>
      <c r="L23" s="5" t="s">
        <v>2</v>
      </c>
      <c r="M23" s="5" t="s">
        <v>4</v>
      </c>
      <c r="N23" s="6" t="s">
        <v>3</v>
      </c>
    </row>
    <row r="24" spans="2:14" x14ac:dyDescent="0.3">
      <c r="B24" s="1"/>
      <c r="C24" s="33" t="s">
        <v>50</v>
      </c>
      <c r="D24" s="34"/>
      <c r="E24" s="2"/>
      <c r="F24" s="2">
        <v>203</v>
      </c>
      <c r="G24" s="3">
        <f>SUM(E24:F24)</f>
        <v>203</v>
      </c>
      <c r="I24" s="1"/>
      <c r="J24" s="33" t="s">
        <v>50</v>
      </c>
      <c r="K24" s="34"/>
      <c r="L24" s="2"/>
      <c r="M24" s="2">
        <v>208</v>
      </c>
      <c r="N24" s="3">
        <f>SUM(L24:M24)</f>
        <v>208</v>
      </c>
    </row>
    <row r="25" spans="2:14" x14ac:dyDescent="0.3">
      <c r="B25" s="13"/>
      <c r="C25" s="35" t="s">
        <v>33</v>
      </c>
      <c r="D25" s="36"/>
      <c r="E25" s="14"/>
      <c r="F25" s="14">
        <v>206</v>
      </c>
      <c r="G25" s="15">
        <f>SUM(E25:F25)</f>
        <v>206</v>
      </c>
      <c r="I25" s="13"/>
      <c r="J25" s="35" t="s">
        <v>33</v>
      </c>
      <c r="K25" s="36"/>
      <c r="L25" s="14"/>
      <c r="M25" s="14">
        <v>154</v>
      </c>
      <c r="N25" s="15">
        <f>SUM(L25:M25)</f>
        <v>154</v>
      </c>
    </row>
    <row r="26" spans="2:14" ht="15" thickBot="1" x14ac:dyDescent="0.35">
      <c r="B26" s="1"/>
      <c r="C26" s="46" t="s">
        <v>34</v>
      </c>
      <c r="D26" s="47"/>
      <c r="E26" s="2"/>
      <c r="F26" s="2">
        <v>159</v>
      </c>
      <c r="G26" s="3">
        <f>SUM(E26:F26)</f>
        <v>159</v>
      </c>
      <c r="I26" s="1"/>
      <c r="J26" s="46" t="s">
        <v>34</v>
      </c>
      <c r="K26" s="47"/>
      <c r="L26" s="2"/>
      <c r="M26" s="2">
        <v>151</v>
      </c>
      <c r="N26" s="3">
        <f>SUM(L26:M26)</f>
        <v>151</v>
      </c>
    </row>
    <row r="27" spans="2:14" ht="15" thickBot="1" x14ac:dyDescent="0.35">
      <c r="B27" s="17"/>
      <c r="C27" s="18"/>
      <c r="D27" s="18"/>
      <c r="E27" s="19" t="s">
        <v>5</v>
      </c>
      <c r="F27" s="9"/>
      <c r="G27" s="10">
        <f>SUM(G24:G26)</f>
        <v>568</v>
      </c>
      <c r="I27" s="17"/>
      <c r="J27" s="18"/>
      <c r="K27" s="18"/>
      <c r="L27" s="19" t="s">
        <v>5</v>
      </c>
      <c r="M27" s="9"/>
      <c r="N27" s="10">
        <f>SUM(N24:N26)</f>
        <v>513</v>
      </c>
    </row>
    <row r="29" spans="2:14" ht="15" thickBot="1" x14ac:dyDescent="0.35">
      <c r="G29" s="12" t="s">
        <v>7</v>
      </c>
      <c r="N29" s="12" t="s">
        <v>7</v>
      </c>
    </row>
    <row r="30" spans="2:14" ht="15" thickBot="1" x14ac:dyDescent="0.35">
      <c r="B30" s="41" t="s">
        <v>15</v>
      </c>
      <c r="C30" s="42"/>
      <c r="D30" s="42"/>
      <c r="E30" s="42"/>
      <c r="F30" s="43"/>
      <c r="G30" s="16">
        <v>4</v>
      </c>
      <c r="I30" s="41" t="s">
        <v>16</v>
      </c>
      <c r="J30" s="42"/>
      <c r="K30" s="42"/>
      <c r="L30" s="42"/>
      <c r="M30" s="43"/>
      <c r="N30" s="16">
        <v>6</v>
      </c>
    </row>
    <row r="31" spans="2:14" x14ac:dyDescent="0.3">
      <c r="B31" s="4" t="s">
        <v>0</v>
      </c>
      <c r="C31" s="44" t="s">
        <v>1</v>
      </c>
      <c r="D31" s="45"/>
      <c r="E31" s="5" t="s">
        <v>2</v>
      </c>
      <c r="F31" s="5" t="s">
        <v>4</v>
      </c>
      <c r="G31" s="6" t="s">
        <v>3</v>
      </c>
      <c r="I31" s="4" t="s">
        <v>0</v>
      </c>
      <c r="J31" s="7" t="s">
        <v>1</v>
      </c>
      <c r="K31" s="8"/>
      <c r="L31" s="5" t="s">
        <v>2</v>
      </c>
      <c r="M31" s="5" t="s">
        <v>4</v>
      </c>
      <c r="N31" s="6" t="s">
        <v>3</v>
      </c>
    </row>
    <row r="32" spans="2:14" x14ac:dyDescent="0.3">
      <c r="B32" s="1"/>
      <c r="C32" s="33" t="s">
        <v>50</v>
      </c>
      <c r="D32" s="34"/>
      <c r="E32" s="2"/>
      <c r="F32" s="2">
        <v>177</v>
      </c>
      <c r="G32" s="3">
        <f>SUM(E32:F32)</f>
        <v>177</v>
      </c>
      <c r="I32" s="1"/>
      <c r="J32" s="33" t="s">
        <v>50</v>
      </c>
      <c r="K32" s="34"/>
      <c r="L32" s="2"/>
      <c r="M32" s="2">
        <v>191</v>
      </c>
      <c r="N32" s="3">
        <f>SUM(L32:M32)</f>
        <v>191</v>
      </c>
    </row>
    <row r="33" spans="2:14" x14ac:dyDescent="0.3">
      <c r="B33" s="13"/>
      <c r="C33" s="35" t="s">
        <v>33</v>
      </c>
      <c r="D33" s="36"/>
      <c r="E33" s="14"/>
      <c r="F33" s="14">
        <v>192</v>
      </c>
      <c r="G33" s="15">
        <f>SUM(E33:F33)</f>
        <v>192</v>
      </c>
      <c r="I33" s="13"/>
      <c r="J33" s="35" t="s">
        <v>33</v>
      </c>
      <c r="K33" s="36"/>
      <c r="L33" s="14"/>
      <c r="M33" s="14">
        <v>204</v>
      </c>
      <c r="N33" s="15">
        <f>SUM(L33:M33)</f>
        <v>204</v>
      </c>
    </row>
    <row r="34" spans="2:14" ht="15" thickBot="1" x14ac:dyDescent="0.35">
      <c r="B34" s="1"/>
      <c r="C34" s="46" t="s">
        <v>34</v>
      </c>
      <c r="D34" s="47"/>
      <c r="E34" s="2"/>
      <c r="F34" s="2">
        <v>175</v>
      </c>
      <c r="G34" s="3">
        <f>SUM(E34:F34)</f>
        <v>175</v>
      </c>
      <c r="I34" s="1"/>
      <c r="J34" s="46" t="s">
        <v>34</v>
      </c>
      <c r="K34" s="47"/>
      <c r="L34" s="2"/>
      <c r="M34" s="2">
        <v>182</v>
      </c>
      <c r="N34" s="3">
        <f>SUM(L34:M34)</f>
        <v>182</v>
      </c>
    </row>
    <row r="35" spans="2:14" ht="15" thickBot="1" x14ac:dyDescent="0.35">
      <c r="B35" s="17"/>
      <c r="C35" s="18"/>
      <c r="D35" s="18"/>
      <c r="E35" s="19" t="s">
        <v>5</v>
      </c>
      <c r="F35" s="9"/>
      <c r="G35" s="10">
        <f>SUM(G32:G34)</f>
        <v>544</v>
      </c>
      <c r="I35" s="17"/>
      <c r="J35" s="18"/>
      <c r="K35" s="18"/>
      <c r="L35" s="19" t="s">
        <v>5</v>
      </c>
      <c r="M35" s="9"/>
      <c r="N35" s="10">
        <f>SUM(N32:N34)</f>
        <v>577</v>
      </c>
    </row>
    <row r="36" spans="2:14" ht="15" thickBot="1" x14ac:dyDescent="0.35">
      <c r="I36" s="28" t="s">
        <v>67</v>
      </c>
      <c r="J36" s="29">
        <f>G35+N35+N27+G27+N19+G19+N11+G11</f>
        <v>4242</v>
      </c>
    </row>
    <row r="38" spans="2:14" x14ac:dyDescent="0.3">
      <c r="B38" s="37" t="s">
        <v>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ht="15" thickBot="1" x14ac:dyDescent="0.35">
      <c r="M39" t="s">
        <v>65</v>
      </c>
    </row>
    <row r="40" spans="2:14" ht="15" thickBot="1" x14ac:dyDescent="0.35">
      <c r="C40" s="20" t="s">
        <v>6</v>
      </c>
      <c r="D40" s="38" t="str">
        <f>D4</f>
        <v>BMC Inowrocław</v>
      </c>
      <c r="E40" s="39"/>
      <c r="F40" s="39"/>
      <c r="G40" s="39"/>
      <c r="H40" s="39"/>
      <c r="I40" s="39"/>
      <c r="J40" s="39"/>
      <c r="K40" s="39"/>
      <c r="L40" s="40"/>
      <c r="M40" t="s">
        <v>66</v>
      </c>
      <c r="N40">
        <v>6</v>
      </c>
    </row>
    <row r="41" spans="2:14" ht="15" thickBot="1" x14ac:dyDescent="0.35">
      <c r="B41" s="11"/>
      <c r="C41" s="11"/>
      <c r="D41" s="11"/>
      <c r="E41" s="11"/>
      <c r="F41" s="11"/>
      <c r="G41" s="12" t="s">
        <v>7</v>
      </c>
      <c r="N41" s="12" t="s">
        <v>7</v>
      </c>
    </row>
    <row r="42" spans="2:14" ht="15" thickBot="1" x14ac:dyDescent="0.35">
      <c r="B42" s="41" t="s">
        <v>9</v>
      </c>
      <c r="C42" s="42"/>
      <c r="D42" s="42"/>
      <c r="E42" s="42"/>
      <c r="F42" s="43"/>
      <c r="G42" s="16">
        <f>N40</f>
        <v>6</v>
      </c>
      <c r="I42" s="41" t="s">
        <v>10</v>
      </c>
      <c r="J42" s="42"/>
      <c r="K42" s="42"/>
      <c r="L42" s="42"/>
      <c r="M42" s="43"/>
      <c r="N42" s="16">
        <f>IF(MOD($N$40,2)=1,IF(G42-2&lt;0,7,G42-2),IF(G42+2&gt;8,2,G42+2))</f>
        <v>8</v>
      </c>
    </row>
    <row r="43" spans="2:14" x14ac:dyDescent="0.3">
      <c r="B43" s="4" t="s">
        <v>0</v>
      </c>
      <c r="C43" s="44" t="s">
        <v>1</v>
      </c>
      <c r="D43" s="45"/>
      <c r="E43" s="5" t="s">
        <v>2</v>
      </c>
      <c r="F43" s="5" t="s">
        <v>4</v>
      </c>
      <c r="G43" s="6" t="s">
        <v>3</v>
      </c>
      <c r="I43" s="4" t="s">
        <v>0</v>
      </c>
      <c r="J43" s="44" t="s">
        <v>1</v>
      </c>
      <c r="K43" s="45"/>
      <c r="L43" s="5" t="s">
        <v>2</v>
      </c>
      <c r="M43" s="5" t="s">
        <v>4</v>
      </c>
      <c r="N43" s="6" t="s">
        <v>3</v>
      </c>
    </row>
    <row r="44" spans="2:14" x14ac:dyDescent="0.3">
      <c r="B44" s="1"/>
      <c r="C44" s="33" t="s">
        <v>50</v>
      </c>
      <c r="D44" s="34"/>
      <c r="E44" s="2"/>
      <c r="F44" s="2">
        <v>195</v>
      </c>
      <c r="G44" s="3">
        <f>E44+F44</f>
        <v>195</v>
      </c>
      <c r="I44" s="1"/>
      <c r="J44" s="33" t="s">
        <v>50</v>
      </c>
      <c r="K44" s="34"/>
      <c r="L44" s="2"/>
      <c r="M44" s="2">
        <v>188</v>
      </c>
      <c r="N44" s="3">
        <f>L44+M44</f>
        <v>188</v>
      </c>
    </row>
    <row r="45" spans="2:14" x14ac:dyDescent="0.3">
      <c r="B45" s="13"/>
      <c r="C45" s="35" t="s">
        <v>33</v>
      </c>
      <c r="D45" s="36"/>
      <c r="E45" s="14"/>
      <c r="F45" s="14">
        <v>169</v>
      </c>
      <c r="G45" s="15">
        <f>E45+F45</f>
        <v>169</v>
      </c>
      <c r="I45" s="13"/>
      <c r="J45" s="35" t="s">
        <v>33</v>
      </c>
      <c r="K45" s="36"/>
      <c r="L45" s="14"/>
      <c r="M45" s="14">
        <v>183</v>
      </c>
      <c r="N45" s="15">
        <f>L45+M45</f>
        <v>183</v>
      </c>
    </row>
    <row r="46" spans="2:14" ht="15" thickBot="1" x14ac:dyDescent="0.35">
      <c r="B46" s="1"/>
      <c r="C46" s="46" t="s">
        <v>34</v>
      </c>
      <c r="D46" s="47"/>
      <c r="E46" s="2"/>
      <c r="F46" s="2">
        <v>137</v>
      </c>
      <c r="G46" s="3">
        <f>E46+F46</f>
        <v>137</v>
      </c>
      <c r="I46" s="1"/>
      <c r="J46" s="46" t="s">
        <v>34</v>
      </c>
      <c r="K46" s="47"/>
      <c r="L46" s="2"/>
      <c r="M46" s="2">
        <v>178</v>
      </c>
      <c r="N46" s="3">
        <f>L46+M46</f>
        <v>178</v>
      </c>
    </row>
    <row r="47" spans="2:14" ht="15" thickBot="1" x14ac:dyDescent="0.35">
      <c r="B47" s="17"/>
      <c r="C47" s="18"/>
      <c r="D47" s="18"/>
      <c r="E47" s="19" t="s">
        <v>5</v>
      </c>
      <c r="F47" s="9">
        <f>SUM(F44:F46)</f>
        <v>501</v>
      </c>
      <c r="G47" s="10">
        <f>SUM(G44:G46)</f>
        <v>501</v>
      </c>
      <c r="I47" s="17"/>
      <c r="J47" s="18"/>
      <c r="K47" s="18"/>
      <c r="L47" s="19" t="s">
        <v>5</v>
      </c>
      <c r="M47" s="9">
        <f>SUM(M44:M46)</f>
        <v>549</v>
      </c>
      <c r="N47" s="10">
        <f>SUM(N44:N46)</f>
        <v>549</v>
      </c>
    </row>
    <row r="49" spans="2:14" ht="15" thickBot="1" x14ac:dyDescent="0.35">
      <c r="G49" s="12" t="s">
        <v>7</v>
      </c>
      <c r="N49" s="12" t="s">
        <v>7</v>
      </c>
    </row>
    <row r="50" spans="2:14" ht="15" thickBot="1" x14ac:dyDescent="0.35">
      <c r="B50" s="41" t="s">
        <v>11</v>
      </c>
      <c r="C50" s="42"/>
      <c r="D50" s="42"/>
      <c r="E50" s="42"/>
      <c r="F50" s="43"/>
      <c r="G50" s="16">
        <f>IF(MOD($N$40,2)=1,IF(N42-2&lt;0,7,N42-2),IF(N42+2&gt;8,2,N42+2))</f>
        <v>2</v>
      </c>
      <c r="I50" s="41" t="s">
        <v>12</v>
      </c>
      <c r="J50" s="42"/>
      <c r="K50" s="42"/>
      <c r="L50" s="42"/>
      <c r="M50" s="43"/>
      <c r="N50" s="16">
        <f>IF(MOD($N$40,2)=1,IF(G50-2&lt;0,7,G50-2),IF(G50+2&gt;8,2,G50+2))</f>
        <v>4</v>
      </c>
    </row>
    <row r="51" spans="2:14" x14ac:dyDescent="0.3">
      <c r="B51" s="4" t="s">
        <v>0</v>
      </c>
      <c r="C51" s="44" t="s">
        <v>1</v>
      </c>
      <c r="D51" s="45"/>
      <c r="E51" s="5" t="s">
        <v>2</v>
      </c>
      <c r="F51" s="5" t="s">
        <v>4</v>
      </c>
      <c r="G51" s="6" t="s">
        <v>3</v>
      </c>
      <c r="I51" s="4" t="s">
        <v>0</v>
      </c>
      <c r="J51" s="44" t="s">
        <v>1</v>
      </c>
      <c r="K51" s="45"/>
      <c r="L51" s="5" t="s">
        <v>2</v>
      </c>
      <c r="M51" s="5" t="s">
        <v>4</v>
      </c>
      <c r="N51" s="6" t="s">
        <v>3</v>
      </c>
    </row>
    <row r="52" spans="2:14" x14ac:dyDescent="0.3">
      <c r="B52" s="1"/>
      <c r="C52" s="33" t="s">
        <v>50</v>
      </c>
      <c r="D52" s="34"/>
      <c r="E52" s="2"/>
      <c r="F52" s="2">
        <v>167</v>
      </c>
      <c r="G52" s="3">
        <f>E52+F52</f>
        <v>167</v>
      </c>
      <c r="I52" s="1"/>
      <c r="J52" s="33" t="s">
        <v>50</v>
      </c>
      <c r="K52" s="34"/>
      <c r="L52" s="2"/>
      <c r="M52" s="2">
        <v>214</v>
      </c>
      <c r="N52" s="3">
        <f>L52+M52</f>
        <v>214</v>
      </c>
    </row>
    <row r="53" spans="2:14" x14ac:dyDescent="0.3">
      <c r="B53" s="13"/>
      <c r="C53" s="35" t="s">
        <v>33</v>
      </c>
      <c r="D53" s="36"/>
      <c r="E53" s="14"/>
      <c r="F53" s="14">
        <v>188</v>
      </c>
      <c r="G53" s="15">
        <f>E53+F53</f>
        <v>188</v>
      </c>
      <c r="I53" s="13"/>
      <c r="J53" s="35" t="s">
        <v>33</v>
      </c>
      <c r="K53" s="36"/>
      <c r="L53" s="14"/>
      <c r="M53" s="14">
        <v>183</v>
      </c>
      <c r="N53" s="15">
        <f>L53+M53</f>
        <v>183</v>
      </c>
    </row>
    <row r="54" spans="2:14" ht="15" thickBot="1" x14ac:dyDescent="0.35">
      <c r="B54" s="1"/>
      <c r="C54" s="46" t="s">
        <v>34</v>
      </c>
      <c r="D54" s="47"/>
      <c r="E54" s="2"/>
      <c r="F54" s="2">
        <v>179</v>
      </c>
      <c r="G54" s="3">
        <f>E54+F54</f>
        <v>179</v>
      </c>
      <c r="I54" s="1"/>
      <c r="J54" s="46" t="s">
        <v>34</v>
      </c>
      <c r="K54" s="47"/>
      <c r="L54" s="2"/>
      <c r="M54" s="2">
        <v>195</v>
      </c>
      <c r="N54" s="3">
        <f>L54+M54</f>
        <v>195</v>
      </c>
    </row>
    <row r="55" spans="2:14" ht="15" thickBot="1" x14ac:dyDescent="0.35">
      <c r="B55" s="17"/>
      <c r="C55" s="18"/>
      <c r="D55" s="18"/>
      <c r="E55" s="19" t="s">
        <v>5</v>
      </c>
      <c r="F55" s="9">
        <f>SUM(F52:F54)</f>
        <v>534</v>
      </c>
      <c r="G55" s="10">
        <f>SUM(G52:G54)</f>
        <v>534</v>
      </c>
      <c r="I55" s="17"/>
      <c r="J55" s="18"/>
      <c r="K55" s="18"/>
      <c r="L55" s="19" t="s">
        <v>5</v>
      </c>
      <c r="M55" s="9">
        <f>SUM(M52:M54)</f>
        <v>592</v>
      </c>
      <c r="N55" s="10">
        <f>SUM(N52:N54)</f>
        <v>592</v>
      </c>
    </row>
    <row r="57" spans="2:14" ht="15" thickBot="1" x14ac:dyDescent="0.35">
      <c r="G57" s="12" t="s">
        <v>7</v>
      </c>
      <c r="N57" s="12" t="s">
        <v>7</v>
      </c>
    </row>
    <row r="58" spans="2:14" ht="15" thickBot="1" x14ac:dyDescent="0.35">
      <c r="B58" s="41" t="s">
        <v>13</v>
      </c>
      <c r="C58" s="42"/>
      <c r="D58" s="42"/>
      <c r="E58" s="42"/>
      <c r="F58" s="43"/>
      <c r="G58" s="16">
        <f>IF(MOD($N$40,2)=1,IF(N50-2&lt;0,7,N50-2),IF(N50+2&gt;8,2,N50+2))</f>
        <v>6</v>
      </c>
      <c r="I58" s="41" t="s">
        <v>14</v>
      </c>
      <c r="J58" s="42"/>
      <c r="K58" s="42"/>
      <c r="L58" s="42"/>
      <c r="M58" s="43"/>
      <c r="N58" s="16">
        <f>IF(MOD($N$40,2)=1,IF(G58-2&lt;0,7,G58-2),IF(G58+2&gt;8,2,G58+2))</f>
        <v>8</v>
      </c>
    </row>
    <row r="59" spans="2:14" x14ac:dyDescent="0.3">
      <c r="B59" s="4" t="s">
        <v>0</v>
      </c>
      <c r="C59" s="44" t="s">
        <v>1</v>
      </c>
      <c r="D59" s="45"/>
      <c r="E59" s="5" t="s">
        <v>2</v>
      </c>
      <c r="F59" s="5" t="s">
        <v>4</v>
      </c>
      <c r="G59" s="6" t="s">
        <v>3</v>
      </c>
      <c r="I59" s="4" t="s">
        <v>0</v>
      </c>
      <c r="J59" s="7" t="s">
        <v>1</v>
      </c>
      <c r="K59" s="8"/>
      <c r="L59" s="5" t="s">
        <v>2</v>
      </c>
      <c r="M59" s="5" t="s">
        <v>4</v>
      </c>
      <c r="N59" s="6" t="s">
        <v>3</v>
      </c>
    </row>
    <row r="60" spans="2:14" x14ac:dyDescent="0.3">
      <c r="B60" s="1"/>
      <c r="C60" s="33" t="s">
        <v>50</v>
      </c>
      <c r="D60" s="34"/>
      <c r="E60" s="2"/>
      <c r="F60" s="2">
        <v>169</v>
      </c>
      <c r="G60" s="3">
        <f>E60+F60</f>
        <v>169</v>
      </c>
      <c r="I60" s="1"/>
      <c r="J60" s="33" t="s">
        <v>50</v>
      </c>
      <c r="K60" s="34"/>
      <c r="L60" s="2"/>
      <c r="M60" s="2">
        <v>235</v>
      </c>
      <c r="N60" s="3">
        <f>L60+M60</f>
        <v>235</v>
      </c>
    </row>
    <row r="61" spans="2:14" x14ac:dyDescent="0.3">
      <c r="B61" s="13"/>
      <c r="C61" s="35" t="s">
        <v>33</v>
      </c>
      <c r="D61" s="36"/>
      <c r="E61" s="14"/>
      <c r="F61" s="14">
        <v>182</v>
      </c>
      <c r="G61" s="15">
        <f>E61+F61</f>
        <v>182</v>
      </c>
      <c r="I61" s="13"/>
      <c r="J61" s="35" t="s">
        <v>33</v>
      </c>
      <c r="K61" s="36"/>
      <c r="L61" s="14"/>
      <c r="M61" s="14">
        <v>219</v>
      </c>
      <c r="N61" s="15">
        <f>L61+M61</f>
        <v>219</v>
      </c>
    </row>
    <row r="62" spans="2:14" ht="15" thickBot="1" x14ac:dyDescent="0.35">
      <c r="B62" s="1"/>
      <c r="C62" s="46" t="s">
        <v>34</v>
      </c>
      <c r="D62" s="47"/>
      <c r="E62" s="2"/>
      <c r="F62" s="2">
        <v>145</v>
      </c>
      <c r="G62" s="3">
        <f>E62+F62</f>
        <v>145</v>
      </c>
      <c r="I62" s="1"/>
      <c r="J62" s="46" t="s">
        <v>34</v>
      </c>
      <c r="K62" s="47"/>
      <c r="L62" s="2"/>
      <c r="M62" s="2">
        <v>188</v>
      </c>
      <c r="N62" s="3">
        <f>L62+M62</f>
        <v>188</v>
      </c>
    </row>
    <row r="63" spans="2:14" ht="15" thickBot="1" x14ac:dyDescent="0.35">
      <c r="B63" s="17"/>
      <c r="C63" s="18"/>
      <c r="D63" s="18"/>
      <c r="E63" s="19" t="s">
        <v>5</v>
      </c>
      <c r="F63" s="9">
        <f>SUM(F60:F62)</f>
        <v>496</v>
      </c>
      <c r="G63" s="10">
        <f>SUM(G60:G62)</f>
        <v>496</v>
      </c>
      <c r="I63" s="17"/>
      <c r="J63" s="18"/>
      <c r="K63" s="18"/>
      <c r="L63" s="19" t="s">
        <v>5</v>
      </c>
      <c r="M63" s="9">
        <f>SUM(M60:M62)</f>
        <v>642</v>
      </c>
      <c r="N63" s="10">
        <f>SUM(N60:N62)</f>
        <v>642</v>
      </c>
    </row>
    <row r="65" spans="2:14" ht="15" thickBot="1" x14ac:dyDescent="0.35">
      <c r="G65" s="12" t="s">
        <v>7</v>
      </c>
      <c r="N65" s="12" t="s">
        <v>7</v>
      </c>
    </row>
    <row r="66" spans="2:14" ht="15" thickBot="1" x14ac:dyDescent="0.35">
      <c r="B66" s="41" t="s">
        <v>15</v>
      </c>
      <c r="C66" s="42"/>
      <c r="D66" s="42"/>
      <c r="E66" s="42"/>
      <c r="F66" s="43"/>
      <c r="G66" s="16">
        <f>IF(MOD($N$40,2)=1,IF(N58-2&lt;0,7,N58-2),IF(N58+2&gt;8,2,N58+2))</f>
        <v>2</v>
      </c>
      <c r="I66" s="41" t="s">
        <v>16</v>
      </c>
      <c r="J66" s="42"/>
      <c r="K66" s="42"/>
      <c r="L66" s="42"/>
      <c r="M66" s="43"/>
      <c r="N66" s="16">
        <f>IF(MOD($N$40,2)=1,IF(G66-2&lt;0,7,G66-2),IF(G66+2&gt;8,2,G66+2))</f>
        <v>4</v>
      </c>
    </row>
    <row r="67" spans="2:14" x14ac:dyDescent="0.3">
      <c r="B67" s="4" t="s">
        <v>0</v>
      </c>
      <c r="C67" s="44" t="s">
        <v>1</v>
      </c>
      <c r="D67" s="45"/>
      <c r="E67" s="5" t="s">
        <v>2</v>
      </c>
      <c r="F67" s="5" t="s">
        <v>4</v>
      </c>
      <c r="G67" s="6" t="s">
        <v>3</v>
      </c>
      <c r="I67" s="4" t="s">
        <v>0</v>
      </c>
      <c r="J67" s="7" t="s">
        <v>1</v>
      </c>
      <c r="K67" s="8"/>
      <c r="L67" s="5" t="s">
        <v>2</v>
      </c>
      <c r="M67" s="5" t="s">
        <v>4</v>
      </c>
      <c r="N67" s="6" t="s">
        <v>3</v>
      </c>
    </row>
    <row r="68" spans="2:14" x14ac:dyDescent="0.3">
      <c r="B68" s="1"/>
      <c r="C68" s="33" t="s">
        <v>50</v>
      </c>
      <c r="D68" s="34"/>
      <c r="E68" s="2"/>
      <c r="F68" s="2">
        <v>153</v>
      </c>
      <c r="G68" s="3">
        <f>E68+F68</f>
        <v>153</v>
      </c>
      <c r="I68" s="1"/>
      <c r="J68" s="33" t="s">
        <v>50</v>
      </c>
      <c r="K68" s="34"/>
      <c r="L68" s="2"/>
      <c r="M68" s="2">
        <v>198</v>
      </c>
      <c r="N68" s="3">
        <f>L68+M68</f>
        <v>198</v>
      </c>
    </row>
    <row r="69" spans="2:14" x14ac:dyDescent="0.3">
      <c r="B69" s="13"/>
      <c r="C69" s="35" t="s">
        <v>33</v>
      </c>
      <c r="D69" s="36"/>
      <c r="E69" s="14"/>
      <c r="F69" s="14">
        <v>190</v>
      </c>
      <c r="G69" s="15">
        <f>E69+F69</f>
        <v>190</v>
      </c>
      <c r="I69" s="13"/>
      <c r="J69" s="35" t="s">
        <v>33</v>
      </c>
      <c r="K69" s="36"/>
      <c r="L69" s="14"/>
      <c r="M69" s="14">
        <v>149</v>
      </c>
      <c r="N69" s="15">
        <f>L69+M69</f>
        <v>149</v>
      </c>
    </row>
    <row r="70" spans="2:14" ht="15" thickBot="1" x14ac:dyDescent="0.35">
      <c r="B70" s="1"/>
      <c r="C70" s="46" t="s">
        <v>34</v>
      </c>
      <c r="D70" s="47"/>
      <c r="E70" s="2"/>
      <c r="F70" s="2">
        <v>202</v>
      </c>
      <c r="G70" s="3">
        <f>E70+F70</f>
        <v>202</v>
      </c>
      <c r="I70" s="1"/>
      <c r="J70" s="46" t="s">
        <v>34</v>
      </c>
      <c r="K70" s="47"/>
      <c r="L70" s="2"/>
      <c r="M70" s="2">
        <v>178</v>
      </c>
      <c r="N70" s="3">
        <f>L70+M70</f>
        <v>178</v>
      </c>
    </row>
    <row r="71" spans="2:14" ht="15" thickBot="1" x14ac:dyDescent="0.35">
      <c r="B71" s="17"/>
      <c r="C71" s="18"/>
      <c r="D71" s="18"/>
      <c r="E71" s="19" t="s">
        <v>5</v>
      </c>
      <c r="F71" s="9">
        <f>SUM(F68:F70)</f>
        <v>545</v>
      </c>
      <c r="G71" s="10">
        <f>SUM(G68:G70)</f>
        <v>545</v>
      </c>
      <c r="I71" s="17"/>
      <c r="J71" s="18"/>
      <c r="K71" s="18"/>
      <c r="L71" s="19" t="s">
        <v>5</v>
      </c>
      <c r="M71" s="9">
        <f>SUM(M68:M70)</f>
        <v>525</v>
      </c>
      <c r="N71" s="10">
        <f>SUM(N68:N70)</f>
        <v>525</v>
      </c>
    </row>
    <row r="72" spans="2:14" ht="15" thickBot="1" x14ac:dyDescent="0.35">
      <c r="I72" s="28" t="s">
        <v>67</v>
      </c>
      <c r="J72" s="29">
        <f>G71+N71+N63+G63+N55+G55+N47+G47</f>
        <v>4384</v>
      </c>
    </row>
  </sheetData>
  <mergeCells count="80">
    <mergeCell ref="C69:D69"/>
    <mergeCell ref="J69:K69"/>
    <mergeCell ref="C70:D70"/>
    <mergeCell ref="J70:K70"/>
    <mergeCell ref="B66:F66"/>
    <mergeCell ref="I66:M66"/>
    <mergeCell ref="C67:D67"/>
    <mergeCell ref="C68:D68"/>
    <mergeCell ref="J68:K68"/>
    <mergeCell ref="C60:D60"/>
    <mergeCell ref="J60:K60"/>
    <mergeCell ref="C61:D61"/>
    <mergeCell ref="J61:K61"/>
    <mergeCell ref="C62:D62"/>
    <mergeCell ref="J62:K62"/>
    <mergeCell ref="C54:D54"/>
    <mergeCell ref="J54:K54"/>
    <mergeCell ref="B58:F58"/>
    <mergeCell ref="I58:M58"/>
    <mergeCell ref="C59:D59"/>
    <mergeCell ref="C51:D51"/>
    <mergeCell ref="J51:K51"/>
    <mergeCell ref="C52:D52"/>
    <mergeCell ref="J52:K52"/>
    <mergeCell ref="C53:D53"/>
    <mergeCell ref="J53:K53"/>
    <mergeCell ref="C45:D45"/>
    <mergeCell ref="J45:K45"/>
    <mergeCell ref="C46:D46"/>
    <mergeCell ref="J46:K46"/>
    <mergeCell ref="B50:F50"/>
    <mergeCell ref="I50:M50"/>
    <mergeCell ref="B42:F42"/>
    <mergeCell ref="I42:M42"/>
    <mergeCell ref="C43:D43"/>
    <mergeCell ref="J43:K43"/>
    <mergeCell ref="C44:D44"/>
    <mergeCell ref="J44:K44"/>
    <mergeCell ref="B6:F6"/>
    <mergeCell ref="C7:D7"/>
    <mergeCell ref="B38:N38"/>
    <mergeCell ref="D40:L40"/>
    <mergeCell ref="C25:D25"/>
    <mergeCell ref="C26:D26"/>
    <mergeCell ref="B30:F30"/>
    <mergeCell ref="J9:K9"/>
    <mergeCell ref="J10:K10"/>
    <mergeCell ref="J32:K32"/>
    <mergeCell ref="J33:K33"/>
    <mergeCell ref="J34:K34"/>
    <mergeCell ref="C8:D8"/>
    <mergeCell ref="C9:D9"/>
    <mergeCell ref="J24:K24"/>
    <mergeCell ref="B2:N2"/>
    <mergeCell ref="D4:L4"/>
    <mergeCell ref="I22:M22"/>
    <mergeCell ref="I30:M30"/>
    <mergeCell ref="J15:K15"/>
    <mergeCell ref="J16:K16"/>
    <mergeCell ref="J17:K17"/>
    <mergeCell ref="J18:K18"/>
    <mergeCell ref="C10:D10"/>
    <mergeCell ref="B14:F14"/>
    <mergeCell ref="C15:D15"/>
    <mergeCell ref="C16:D16"/>
    <mergeCell ref="C17:D17"/>
    <mergeCell ref="I6:M6"/>
    <mergeCell ref="J7:K7"/>
    <mergeCell ref="J8:K8"/>
    <mergeCell ref="C34:D34"/>
    <mergeCell ref="I14:M14"/>
    <mergeCell ref="B22:F22"/>
    <mergeCell ref="C23:D23"/>
    <mergeCell ref="C24:D24"/>
    <mergeCell ref="J25:K25"/>
    <mergeCell ref="J26:K26"/>
    <mergeCell ref="C31:D31"/>
    <mergeCell ref="C32:D32"/>
    <mergeCell ref="C33:D33"/>
    <mergeCell ref="C18:D18"/>
  </mergeCells>
  <pageMargins left="0.25" right="0.25" top="0.75" bottom="0.75" header="0.3" footer="0.3"/>
  <pageSetup paperSize="9" scale="8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9A90-59A8-4A05-A494-1DBDECFB60EB}">
  <dimension ref="A1:W21"/>
  <sheetViews>
    <sheetView tabSelected="1" topLeftCell="B1" workbookViewId="0">
      <pane xSplit="1" topLeftCell="C1" activePane="topRight" state="frozen"/>
      <selection activeCell="B1" sqref="B1"/>
      <selection pane="topRight" activeCell="D7" sqref="D7"/>
    </sheetView>
  </sheetViews>
  <sheetFormatPr defaultRowHeight="14.4" x14ac:dyDescent="0.3"/>
  <cols>
    <col min="1" max="1" width="0" hidden="1" customWidth="1"/>
    <col min="2" max="2" width="18.88671875" bestFit="1" customWidth="1"/>
    <col min="3" max="3" width="5.21875" bestFit="1" customWidth="1"/>
    <col min="4" max="4" width="6.44140625" bestFit="1" customWidth="1"/>
    <col min="5" max="5" width="5.21875" bestFit="1" customWidth="1"/>
    <col min="6" max="6" width="6.44140625" bestFit="1" customWidth="1"/>
    <col min="7" max="7" width="5.21875" bestFit="1" customWidth="1"/>
    <col min="8" max="8" width="6.44140625" bestFit="1" customWidth="1"/>
    <col min="9" max="9" width="5.21875" bestFit="1" customWidth="1"/>
    <col min="10" max="10" width="6.44140625" bestFit="1" customWidth="1"/>
    <col min="11" max="11" width="5.21875" bestFit="1" customWidth="1"/>
    <col min="12" max="12" width="6.44140625" bestFit="1" customWidth="1"/>
    <col min="13" max="13" width="5.21875" bestFit="1" customWidth="1"/>
    <col min="14" max="14" width="6.44140625" bestFit="1" customWidth="1"/>
    <col min="15" max="15" width="5.21875" bestFit="1" customWidth="1"/>
    <col min="16" max="16" width="6.44140625" bestFit="1" customWidth="1"/>
    <col min="17" max="17" width="5.21875" bestFit="1" customWidth="1"/>
    <col min="18" max="18" width="6.44140625" bestFit="1" customWidth="1"/>
    <col min="21" max="21" width="17.5546875" customWidth="1"/>
    <col min="22" max="22" width="13.77734375" customWidth="1"/>
    <col min="23" max="23" width="16.44140625" customWidth="1"/>
  </cols>
  <sheetData>
    <row r="1" spans="1:23" ht="14.4" customHeight="1" x14ac:dyDescent="0.3">
      <c r="B1" s="24" t="s">
        <v>63</v>
      </c>
      <c r="C1" s="49" t="s">
        <v>52</v>
      </c>
      <c r="D1" s="49"/>
      <c r="E1" s="49" t="s">
        <v>59</v>
      </c>
      <c r="F1" s="49"/>
      <c r="G1" s="49" t="s">
        <v>58</v>
      </c>
      <c r="H1" s="49"/>
      <c r="I1" s="49" t="s">
        <v>57</v>
      </c>
      <c r="J1" s="49"/>
      <c r="K1" s="49" t="s">
        <v>56</v>
      </c>
      <c r="L1" s="49"/>
      <c r="M1" s="49" t="s">
        <v>55</v>
      </c>
      <c r="N1" s="49"/>
      <c r="O1" s="49" t="s">
        <v>54</v>
      </c>
      <c r="P1" s="49"/>
      <c r="Q1" s="49" t="s">
        <v>53</v>
      </c>
      <c r="R1" s="49"/>
      <c r="S1" s="49" t="s">
        <v>61</v>
      </c>
      <c r="T1" s="49"/>
      <c r="U1" s="48" t="s">
        <v>75</v>
      </c>
      <c r="V1" s="23"/>
    </row>
    <row r="2" spans="1:23" ht="14.4" customHeight="1" thickBot="1" x14ac:dyDescent="0.35">
      <c r="A2" t="s">
        <v>68</v>
      </c>
      <c r="B2" s="22" t="s">
        <v>62</v>
      </c>
      <c r="C2" t="s">
        <v>60</v>
      </c>
      <c r="D2" t="s">
        <v>51</v>
      </c>
      <c r="E2" t="s">
        <v>60</v>
      </c>
      <c r="F2" t="s">
        <v>51</v>
      </c>
      <c r="G2" t="s">
        <v>60</v>
      </c>
      <c r="H2" t="s">
        <v>51</v>
      </c>
      <c r="I2" t="s">
        <v>60</v>
      </c>
      <c r="J2" t="s">
        <v>51</v>
      </c>
      <c r="K2" t="s">
        <v>60</v>
      </c>
      <c r="L2" t="s">
        <v>51</v>
      </c>
      <c r="M2" t="s">
        <v>60</v>
      </c>
      <c r="N2" t="s">
        <v>51</v>
      </c>
      <c r="O2" t="s">
        <v>60</v>
      </c>
      <c r="P2" t="s">
        <v>51</v>
      </c>
      <c r="Q2" t="s">
        <v>60</v>
      </c>
      <c r="R2" t="s">
        <v>51</v>
      </c>
      <c r="S2" t="s">
        <v>60</v>
      </c>
      <c r="T2" t="s">
        <v>51</v>
      </c>
      <c r="U2" s="48"/>
      <c r="V2" s="23"/>
    </row>
    <row r="3" spans="1:23" x14ac:dyDescent="0.3">
      <c r="A3" s="21" t="s">
        <v>17</v>
      </c>
      <c r="B3" s="21" t="s">
        <v>17</v>
      </c>
      <c r="C3">
        <f>'ZSB Szczecin 1'!$G$11</f>
        <v>665</v>
      </c>
      <c r="D3">
        <f>IF(C3&gt;24,RANK(C3,C$3:C$10,1),0)</f>
        <v>8</v>
      </c>
      <c r="E3">
        <f>'ZSB Szczecin 1'!$N$11</f>
        <v>498</v>
      </c>
      <c r="F3">
        <f>IF(E3&gt;24,RANK(E3,E$3:E$10,1),0)</f>
        <v>4</v>
      </c>
      <c r="G3">
        <f>'ZSB Szczecin 1'!$G$19</f>
        <v>621</v>
      </c>
      <c r="H3">
        <f>IF(G3&gt;24,RANK(G3,G$3:G$10,1),0)</f>
        <v>8</v>
      </c>
      <c r="I3">
        <f>'ZSB Szczecin 1'!$N$19</f>
        <v>607</v>
      </c>
      <c r="J3">
        <f>IF(I3&gt;24,RANK(I3,I$3:I$10,1),0)</f>
        <v>8</v>
      </c>
      <c r="K3">
        <f>'ZSB Szczecin 1'!$G$27</f>
        <v>560</v>
      </c>
      <c r="L3">
        <f>IF(K3&gt;24,RANK(K3,K$3:K$10,1),0)</f>
        <v>7</v>
      </c>
      <c r="M3">
        <f>'ZSB Szczecin 1'!$N$27</f>
        <v>595</v>
      </c>
      <c r="N3">
        <f>IF(M3&gt;24,RANK(M3,M$3:M$10,1),0)</f>
        <v>8</v>
      </c>
      <c r="O3">
        <f>'ZSB Szczecin 1'!$G$35</f>
        <v>538</v>
      </c>
      <c r="P3">
        <f>IF(O3&gt;24,RANK(O3,O$3:O$10,1),0)</f>
        <v>5</v>
      </c>
      <c r="Q3">
        <f>'ZSB Szczecin 1'!$N$35</f>
        <v>603</v>
      </c>
      <c r="R3">
        <f>IF(Q3&gt;24,RANK(Q3,Q$3:Q$10,1),0)</f>
        <v>8</v>
      </c>
      <c r="S3">
        <f t="shared" ref="S3:S10" si="0">SUM(C3,E3,G3,I3,K3,M3,O3,Q3)</f>
        <v>4687</v>
      </c>
      <c r="T3">
        <f t="shared" ref="T3:T10" si="1">RANK(S3,S$3:S$10,1)*2</f>
        <v>16</v>
      </c>
      <c r="U3" s="25">
        <f t="shared" ref="U3:U10" si="2">D3+F3+H3+J3+L3+N3+P3+R3+T3</f>
        <v>72</v>
      </c>
    </row>
    <row r="4" spans="1:23" x14ac:dyDescent="0.3">
      <c r="A4" s="21" t="s">
        <v>18</v>
      </c>
      <c r="B4" s="21" t="s">
        <v>18</v>
      </c>
      <c r="C4">
        <f>'BMC Inowrocław'!$G$11</f>
        <v>507</v>
      </c>
      <c r="D4">
        <f t="shared" ref="D4:F10" si="3">IF(C4&gt;24,RANK(C4,C$3:C$10,1),0)</f>
        <v>6</v>
      </c>
      <c r="E4">
        <f>'BMC Inowrocław'!$N$11</f>
        <v>508</v>
      </c>
      <c r="F4">
        <f>IF(E4&gt;24,RANK(E4,E$3:E$10,1)+1,0)</f>
        <v>6</v>
      </c>
      <c r="G4">
        <f>'BMC Inowrocław'!$G$19</f>
        <v>474</v>
      </c>
      <c r="H4">
        <f>IF(G4&gt;24,RANK(G4,G$3:G$10,1),0)</f>
        <v>4</v>
      </c>
      <c r="I4">
        <f>'BMC Inowrocław'!$N$19</f>
        <v>551</v>
      </c>
      <c r="J4">
        <f>IF(I4&gt;24,RANK(I4,I$3:I$10,1),0)</f>
        <v>6</v>
      </c>
      <c r="K4">
        <f>'BMC Inowrocław'!$G$27</f>
        <v>568</v>
      </c>
      <c r="L4">
        <f>IF(K4&gt;24,RANK(K4,K$3:K$10,1),0)</f>
        <v>8</v>
      </c>
      <c r="M4">
        <f>'BMC Inowrocław'!$N$27</f>
        <v>513</v>
      </c>
      <c r="N4">
        <f>IF(M4&gt;24,RANK(M4,M$3:M$10,1),0)</f>
        <v>4</v>
      </c>
      <c r="O4">
        <f>'BMC Inowrocław'!$G$35</f>
        <v>544</v>
      </c>
      <c r="P4">
        <f>IF(O4&gt;24,RANK(O4,O$3:O$10,1),0)</f>
        <v>6</v>
      </c>
      <c r="Q4">
        <f>'BMC Inowrocław'!$N$35</f>
        <v>577</v>
      </c>
      <c r="R4">
        <f>IF(Q4&gt;24,RANK(Q4,Q$3:Q$10,1),0)</f>
        <v>6</v>
      </c>
      <c r="S4">
        <f t="shared" si="0"/>
        <v>4242</v>
      </c>
      <c r="T4">
        <f t="shared" si="1"/>
        <v>14</v>
      </c>
      <c r="U4" s="26">
        <f t="shared" si="2"/>
        <v>60</v>
      </c>
    </row>
    <row r="5" spans="1:23" x14ac:dyDescent="0.3">
      <c r="A5" s="21" t="s">
        <v>49</v>
      </c>
      <c r="B5" s="21" t="s">
        <v>49</v>
      </c>
      <c r="C5">
        <f>OKB!$G$11</f>
        <v>542</v>
      </c>
      <c r="D5">
        <f t="shared" si="3"/>
        <v>7</v>
      </c>
      <c r="E5">
        <f>OKB!$N$11</f>
        <v>562</v>
      </c>
      <c r="F5">
        <f t="shared" si="3"/>
        <v>8</v>
      </c>
      <c r="G5">
        <f>OKB!$G$19</f>
        <v>467</v>
      </c>
      <c r="H5">
        <f t="shared" ref="H5:J5" si="4">IF(G5&gt;24,RANK(G5,G$3:G$10,1),0)</f>
        <v>3</v>
      </c>
      <c r="I5">
        <f>OKB!$N$19</f>
        <v>565</v>
      </c>
      <c r="J5">
        <f t="shared" si="4"/>
        <v>7</v>
      </c>
      <c r="K5">
        <f>OKB!$G$27</f>
        <v>535</v>
      </c>
      <c r="L5">
        <f t="shared" ref="L5" si="5">IF(K5&gt;24,RANK(K5,K$3:K$10,1),0)</f>
        <v>6</v>
      </c>
      <c r="M5">
        <f>OKB!$N$27</f>
        <v>517</v>
      </c>
      <c r="N5">
        <f t="shared" ref="N5" si="6">IF(M5&gt;24,RANK(M5,M$3:M$10,1),0)</f>
        <v>5</v>
      </c>
      <c r="O5">
        <f>OKB!$G$35</f>
        <v>440</v>
      </c>
      <c r="P5">
        <f t="shared" ref="P5" si="7">IF(O5&gt;24,RANK(O5,O$3:O$10,1),0)</f>
        <v>1</v>
      </c>
      <c r="Q5">
        <f>OKB!$N$35</f>
        <v>579</v>
      </c>
      <c r="R5">
        <f t="shared" ref="R5" si="8">IF(Q5&gt;24,RANK(Q5,Q$3:Q$10,1),0)</f>
        <v>7</v>
      </c>
      <c r="S5">
        <f t="shared" si="0"/>
        <v>4207</v>
      </c>
      <c r="T5">
        <f t="shared" si="1"/>
        <v>12</v>
      </c>
      <c r="U5" s="26">
        <f t="shared" si="2"/>
        <v>56</v>
      </c>
    </row>
    <row r="6" spans="1:23" x14ac:dyDescent="0.3">
      <c r="A6" s="21" t="s">
        <v>19</v>
      </c>
      <c r="B6" s="21" t="s">
        <v>19</v>
      </c>
      <c r="C6">
        <f>'Perfekt300 3'!$G$11</f>
        <v>469</v>
      </c>
      <c r="D6">
        <f>IF(C6&gt;24,RANK(C6,C$3:C$10,1)+1,0)</f>
        <v>5</v>
      </c>
      <c r="E6">
        <f>'Perfekt300 3'!$N$11</f>
        <v>483</v>
      </c>
      <c r="F6">
        <f>IF(E6&gt;24,RANK(E6,E$3:E$10,1),0)</f>
        <v>2</v>
      </c>
      <c r="G6">
        <f>'Perfekt300 3'!$G$19</f>
        <v>498</v>
      </c>
      <c r="H6">
        <f>IF(G6&gt;24,RANK(G6,G$3:G$10,1),0)</f>
        <v>6</v>
      </c>
      <c r="I6">
        <f>'Perfekt300 3'!$N$19</f>
        <v>414</v>
      </c>
      <c r="J6">
        <f>IF(I6&gt;24,RANK(I6,I$3:I$10,1),0)</f>
        <v>2</v>
      </c>
      <c r="K6">
        <f>'Perfekt300 3'!$G$27</f>
        <v>517</v>
      </c>
      <c r="L6">
        <f>IF(K6&gt;24,RANK(K6,K$3:K$10,1),0)</f>
        <v>4</v>
      </c>
      <c r="M6">
        <f>'Perfekt300 3'!$N$27</f>
        <v>523</v>
      </c>
      <c r="N6">
        <f>IF(M6&gt;24,RANK(M6,M$3:M$10,1),0)</f>
        <v>7</v>
      </c>
      <c r="O6">
        <f>'Perfekt300 3'!$G$35</f>
        <v>588</v>
      </c>
      <c r="P6">
        <f>IF(O6&gt;24,RANK(O6,O$3:O$10,1),0)</f>
        <v>8</v>
      </c>
      <c r="Q6">
        <f>'Perfekt300 3'!$N$35</f>
        <v>498</v>
      </c>
      <c r="R6">
        <f>IF(Q6&gt;24,RANK(Q6,Q$3:Q$10,1),0)</f>
        <v>4</v>
      </c>
      <c r="S6">
        <f t="shared" si="0"/>
        <v>3990</v>
      </c>
      <c r="T6">
        <f t="shared" si="1"/>
        <v>10</v>
      </c>
      <c r="U6" s="26">
        <f t="shared" si="2"/>
        <v>48</v>
      </c>
    </row>
    <row r="7" spans="1:23" x14ac:dyDescent="0.3">
      <c r="A7" s="21" t="s">
        <v>21</v>
      </c>
      <c r="B7" s="21" t="s">
        <v>21</v>
      </c>
      <c r="C7">
        <f>Strajkujemy!$G$11</f>
        <v>438</v>
      </c>
      <c r="D7">
        <f>IF(C7&gt;24,RANK(C7,C$3:C$10,1)+1,0)</f>
        <v>3</v>
      </c>
      <c r="E7">
        <f>Strajkujemy!$N$11</f>
        <v>484</v>
      </c>
      <c r="F7">
        <f>IF(E7&gt;24,RANK(E7,E$3:E$10,1),0)</f>
        <v>3</v>
      </c>
      <c r="G7">
        <f>Strajkujemy!$G$19</f>
        <v>501</v>
      </c>
      <c r="H7">
        <f>IF(G7&gt;24,RANK(G7,G$3:G$10,1),0)</f>
        <v>7</v>
      </c>
      <c r="I7">
        <f>Strajkujemy!$N$19</f>
        <v>472</v>
      </c>
      <c r="J7">
        <f>IF(I7&gt;24,RANK(I7,I$3:I$10,1),0)</f>
        <v>4</v>
      </c>
      <c r="K7">
        <f>Strajkujemy!$G$27</f>
        <v>524</v>
      </c>
      <c r="L7">
        <f>IF(K7&gt;24,RANK(K7,K$3:K$10,1),0)</f>
        <v>5</v>
      </c>
      <c r="M7">
        <f>Strajkujemy!$N$27</f>
        <v>520</v>
      </c>
      <c r="N7">
        <f>IF(M7&gt;24,RANK(M7,M$3:M$10,1),0)</f>
        <v>6</v>
      </c>
      <c r="O7">
        <f>Strajkujemy!$G$35</f>
        <v>443</v>
      </c>
      <c r="P7">
        <f>IF(O7&gt;24,RANK(O7,O$3:O$10,1),0)</f>
        <v>2</v>
      </c>
      <c r="Q7">
        <f>Strajkujemy!$N$35</f>
        <v>500</v>
      </c>
      <c r="R7">
        <f>IF(Q7&gt;24,RANK(Q7,Q$3:Q$10,1),0)</f>
        <v>5</v>
      </c>
      <c r="S7">
        <f t="shared" si="0"/>
        <v>3882</v>
      </c>
      <c r="T7">
        <f t="shared" si="1"/>
        <v>6</v>
      </c>
      <c r="U7" s="26">
        <f t="shared" si="2"/>
        <v>41</v>
      </c>
    </row>
    <row r="8" spans="1:23" x14ac:dyDescent="0.3">
      <c r="A8" s="21" t="s">
        <v>23</v>
      </c>
      <c r="B8" s="21" t="s">
        <v>23</v>
      </c>
      <c r="C8">
        <f>'SSB Suwałki 3'!$G$11</f>
        <v>469</v>
      </c>
      <c r="D8">
        <f>IF(C8&gt;24,RANK(C8,C$3:C$10,1)+1,0)</f>
        <v>5</v>
      </c>
      <c r="E8">
        <f>'SSB Suwałki 3'!$N$11</f>
        <v>508</v>
      </c>
      <c r="F8">
        <f>IF(E8&gt;24,RANK(E8,E$3:E$10,1)+1,0)</f>
        <v>6</v>
      </c>
      <c r="G8">
        <f>'SSB Suwałki 3'!$G$19</f>
        <v>495</v>
      </c>
      <c r="H8">
        <f>IF(G8&gt;24,RANK(G8,G$3:G$10,1),0)</f>
        <v>5</v>
      </c>
      <c r="I8">
        <f>'SSB Suwałki 3'!$N$19</f>
        <v>524</v>
      </c>
      <c r="J8">
        <f>IF(I8&gt;24,RANK(I8,I$3:I$10,1),0)</f>
        <v>5</v>
      </c>
      <c r="K8">
        <f>'SSB Suwałki 3'!$G$27</f>
        <v>490</v>
      </c>
      <c r="L8">
        <f>IF(K8&gt;24,RANK(K8,K$3:K$10,1),0)</f>
        <v>3</v>
      </c>
      <c r="M8">
        <f>'SSB Suwałki 3'!$N$27</f>
        <v>505</v>
      </c>
      <c r="N8">
        <f>IF(M8&gt;24,RANK(M8,M$3:M$10,1),0)</f>
        <v>3</v>
      </c>
      <c r="O8">
        <f>'SSB Suwałki 3'!$G$35</f>
        <v>499</v>
      </c>
      <c r="P8">
        <f>IF(O8&gt;24,RANK(O8,O$3:O$10,1),0)</f>
        <v>4</v>
      </c>
      <c r="Q8">
        <f>'SSB Suwałki 3'!$N$35</f>
        <v>467</v>
      </c>
      <c r="R8">
        <f>IF(Q8&gt;24,RANK(Q8,Q$3:Q$10,1),0)</f>
        <v>2</v>
      </c>
      <c r="S8">
        <f t="shared" si="0"/>
        <v>3957</v>
      </c>
      <c r="T8">
        <f t="shared" si="1"/>
        <v>8</v>
      </c>
      <c r="U8" s="26">
        <f t="shared" si="2"/>
        <v>41</v>
      </c>
    </row>
    <row r="9" spans="1:23" x14ac:dyDescent="0.3">
      <c r="A9" s="21" t="s">
        <v>20</v>
      </c>
      <c r="B9" s="21" t="s">
        <v>20</v>
      </c>
      <c r="C9">
        <f>'SZB Szczecin 2'!$G$11</f>
        <v>438</v>
      </c>
      <c r="D9">
        <f>IF(C9&gt;24,RANK(C9,C$3:C$10,1)+1,0)</f>
        <v>3</v>
      </c>
      <c r="E9">
        <f>'SZB Szczecin 2'!$N$11</f>
        <v>547</v>
      </c>
      <c r="F9">
        <f>IF(E9&gt;24,RANK(E9,E$3:E$10,1),0)</f>
        <v>7</v>
      </c>
      <c r="G9">
        <f>'SZB Szczecin 2'!$G$19</f>
        <v>433</v>
      </c>
      <c r="H9">
        <f>IF(G9&gt;24,RANK(G9,G$3:G$10,1),0)</f>
        <v>1</v>
      </c>
      <c r="I9">
        <f>'SZB Szczecin 2'!$N$19</f>
        <v>427</v>
      </c>
      <c r="J9">
        <f>IF(I9&gt;24,RANK(I9,I$3:I$10,1),0)</f>
        <v>3</v>
      </c>
      <c r="K9">
        <f>'SZB Szczecin 2'!$G$27</f>
        <v>442</v>
      </c>
      <c r="L9">
        <f>IF(K9&gt;24,RANK(K9,K$3:K$10,1),0)</f>
        <v>1</v>
      </c>
      <c r="M9">
        <f>'SZB Szczecin 2'!$N$27</f>
        <v>498</v>
      </c>
      <c r="N9">
        <f>IF(M9&gt;24,RANK(M9,M$3:M$10,1),0)</f>
        <v>2</v>
      </c>
      <c r="O9">
        <f>'SZB Szczecin 2'!$G$35</f>
        <v>559</v>
      </c>
      <c r="P9">
        <f>IF(O9&gt;24,RANK(O9,O$3:O$10,1),0)</f>
        <v>7</v>
      </c>
      <c r="Q9">
        <f>'SZB Szczecin 2'!$N$35</f>
        <v>472</v>
      </c>
      <c r="R9">
        <f>IF(Q9&gt;24,RANK(Q9,Q$3:Q$10,1),0)</f>
        <v>3</v>
      </c>
      <c r="S9">
        <f t="shared" si="0"/>
        <v>3816</v>
      </c>
      <c r="T9">
        <f t="shared" si="1"/>
        <v>4</v>
      </c>
      <c r="U9" s="26">
        <f t="shared" si="2"/>
        <v>31</v>
      </c>
    </row>
    <row r="10" spans="1:23" ht="15" thickBot="1" x14ac:dyDescent="0.35">
      <c r="A10" s="21" t="s">
        <v>22</v>
      </c>
      <c r="B10" s="21" t="s">
        <v>22</v>
      </c>
      <c r="C10">
        <f>'Martin 2'!$G$11</f>
        <v>419</v>
      </c>
      <c r="D10">
        <f t="shared" si="3"/>
        <v>1</v>
      </c>
      <c r="E10">
        <f>'Martin 2'!$N$11</f>
        <v>481</v>
      </c>
      <c r="F10">
        <f t="shared" si="3"/>
        <v>1</v>
      </c>
      <c r="G10">
        <f>'Martin 2'!$G$19</f>
        <v>447</v>
      </c>
      <c r="H10">
        <f t="shared" ref="H10:J10" si="9">IF(G10&gt;24,RANK(G10,G$3:G$10,1),0)</f>
        <v>2</v>
      </c>
      <c r="I10">
        <f>'Martin 2'!$N$19</f>
        <v>410</v>
      </c>
      <c r="J10">
        <f t="shared" si="9"/>
        <v>1</v>
      </c>
      <c r="K10">
        <f>'Martin 2'!$G$27</f>
        <v>481</v>
      </c>
      <c r="L10">
        <f t="shared" ref="L10" si="10">IF(K10&gt;24,RANK(K10,K$3:K$10,1),0)</f>
        <v>2</v>
      </c>
      <c r="M10">
        <f>'Martin 2'!$N$27</f>
        <v>439</v>
      </c>
      <c r="N10">
        <f t="shared" ref="N10" si="11">IF(M10&gt;24,RANK(M10,M$3:M$10,1),0)</f>
        <v>1</v>
      </c>
      <c r="O10">
        <f>'Martin 2'!$G$35</f>
        <v>470</v>
      </c>
      <c r="P10">
        <f t="shared" ref="P10" si="12">IF(O10&gt;24,RANK(O10,O$3:O$10,1),0)</f>
        <v>3</v>
      </c>
      <c r="Q10">
        <f>'Martin 2'!$N$35</f>
        <v>424</v>
      </c>
      <c r="R10">
        <f t="shared" ref="R10" si="13">IF(Q10&gt;24,RANK(Q10,Q$3:Q$10,1),0)</f>
        <v>1</v>
      </c>
      <c r="S10">
        <f t="shared" si="0"/>
        <v>3571</v>
      </c>
      <c r="T10">
        <f t="shared" si="1"/>
        <v>2</v>
      </c>
      <c r="U10" s="27">
        <f t="shared" si="2"/>
        <v>14</v>
      </c>
    </row>
    <row r="11" spans="1:23" ht="15" thickBot="1" x14ac:dyDescent="0.35"/>
    <row r="12" spans="1:23" x14ac:dyDescent="0.3">
      <c r="B12" s="24" t="s">
        <v>69</v>
      </c>
      <c r="C12" s="49" t="s">
        <v>52</v>
      </c>
      <c r="D12" s="49"/>
      <c r="E12" s="49" t="s">
        <v>59</v>
      </c>
      <c r="F12" s="49"/>
      <c r="G12" s="49" t="s">
        <v>58</v>
      </c>
      <c r="H12" s="49"/>
      <c r="I12" s="49" t="s">
        <v>57</v>
      </c>
      <c r="J12" s="49"/>
      <c r="K12" s="49" t="s">
        <v>56</v>
      </c>
      <c r="L12" s="49"/>
      <c r="M12" s="49" t="s">
        <v>55</v>
      </c>
      <c r="N12" s="49"/>
      <c r="O12" s="49" t="s">
        <v>54</v>
      </c>
      <c r="P12" s="49"/>
      <c r="Q12" s="49" t="s">
        <v>53</v>
      </c>
      <c r="R12" s="49"/>
      <c r="S12" s="49" t="s">
        <v>61</v>
      </c>
      <c r="T12" s="49"/>
      <c r="U12" s="22" t="s">
        <v>71</v>
      </c>
      <c r="V12" s="31" t="s">
        <v>70</v>
      </c>
      <c r="W12" s="31" t="s">
        <v>77</v>
      </c>
    </row>
    <row r="13" spans="1:23" x14ac:dyDescent="0.3">
      <c r="B13" s="22" t="s">
        <v>62</v>
      </c>
      <c r="C13" t="s">
        <v>60</v>
      </c>
      <c r="D13" t="s">
        <v>51</v>
      </c>
      <c r="E13" t="s">
        <v>60</v>
      </c>
      <c r="F13" t="s">
        <v>51</v>
      </c>
      <c r="G13" t="s">
        <v>60</v>
      </c>
      <c r="H13" t="s">
        <v>51</v>
      </c>
      <c r="I13" t="s">
        <v>60</v>
      </c>
      <c r="J13" t="s">
        <v>51</v>
      </c>
      <c r="K13" t="s">
        <v>60</v>
      </c>
      <c r="L13" t="s">
        <v>51</v>
      </c>
      <c r="M13" t="s">
        <v>60</v>
      </c>
      <c r="N13" t="s">
        <v>51</v>
      </c>
      <c r="O13" t="s">
        <v>60</v>
      </c>
      <c r="P13" t="s">
        <v>51</v>
      </c>
      <c r="Q13" t="s">
        <v>60</v>
      </c>
      <c r="R13" t="s">
        <v>51</v>
      </c>
      <c r="S13" t="s">
        <v>60</v>
      </c>
      <c r="T13" t="s">
        <v>51</v>
      </c>
      <c r="U13" s="30" t="s">
        <v>72</v>
      </c>
      <c r="V13" s="32" t="s">
        <v>76</v>
      </c>
      <c r="W13" s="32" t="s">
        <v>78</v>
      </c>
    </row>
    <row r="14" spans="1:23" x14ac:dyDescent="0.3">
      <c r="B14" s="21" t="s">
        <v>17</v>
      </c>
      <c r="C14">
        <f>'ZSB Szczecin 1'!$G$47</f>
        <v>521</v>
      </c>
      <c r="D14">
        <f>IF(C14&gt;24,RANK(C14,C$14:C$21,1),0)</f>
        <v>6</v>
      </c>
      <c r="E14">
        <f>'ZSB Szczecin 1'!$N$47</f>
        <v>563</v>
      </c>
      <c r="F14">
        <f>IF(E14&gt;24,RANK(E14,E$14:E$21,1),0)</f>
        <v>7</v>
      </c>
      <c r="G14">
        <f>'ZSB Szczecin 1'!$G$55</f>
        <v>465</v>
      </c>
      <c r="H14">
        <f>IF(G14&gt;24,RANK(G14,G$14:G$21,1),0)</f>
        <v>1</v>
      </c>
      <c r="I14">
        <f>'ZSB Szczecin 1'!$N$55</f>
        <v>604</v>
      </c>
      <c r="J14">
        <f>IF(I14&gt;24,RANK(I14,I$14:I$21,1),0)</f>
        <v>8</v>
      </c>
      <c r="K14">
        <f>'ZSB Szczecin 1'!$G$63</f>
        <v>540</v>
      </c>
      <c r="L14">
        <f>IF(K14&gt;24,RANK(K14,K$14:K$21,1),0)</f>
        <v>7</v>
      </c>
      <c r="M14">
        <f>'ZSB Szczecin 1'!$N$63</f>
        <v>592</v>
      </c>
      <c r="N14">
        <f>IF(M14&gt;24,RANK(M14,M$14:M$21,1),0)</f>
        <v>7</v>
      </c>
      <c r="O14">
        <f>'ZSB Szczecin 1'!$G$71</f>
        <v>645</v>
      </c>
      <c r="P14">
        <f>IF(O14&gt;24,RANK(O14,O$14:O$21,1),0)</f>
        <v>8</v>
      </c>
      <c r="Q14">
        <f>'ZSB Szczecin 1'!$N$71</f>
        <v>637</v>
      </c>
      <c r="R14">
        <f>IF(Q14&gt;24,RANK(Q14,Q$14:Q$21,1),0)</f>
        <v>8</v>
      </c>
      <c r="S14">
        <f t="shared" ref="S14:S21" si="14">SUM(C14,E14,G14,I14,K14,M14,O14,Q14)</f>
        <v>4567</v>
      </c>
      <c r="T14">
        <f>RANK(S14,S$14:S$21,1)*2</f>
        <v>16</v>
      </c>
      <c r="U14">
        <v>75</v>
      </c>
      <c r="V14" s="26">
        <f>D14+F14+H14+J14+L14+N14+P14+R14+T14</f>
        <v>68</v>
      </c>
      <c r="W14" s="26">
        <f>U14+V14</f>
        <v>143</v>
      </c>
    </row>
    <row r="15" spans="1:23" x14ac:dyDescent="0.3">
      <c r="B15" s="21" t="s">
        <v>18</v>
      </c>
      <c r="C15">
        <f>'BMC Inowrocław'!$G$47</f>
        <v>501</v>
      </c>
      <c r="D15">
        <f t="shared" ref="D15:F21" si="15">IF(C15&gt;24,RANK(C15,C$14:C$21,1),0)</f>
        <v>5</v>
      </c>
      <c r="E15">
        <f>'BMC Inowrocław'!$N$47</f>
        <v>549</v>
      </c>
      <c r="F15">
        <f t="shared" si="15"/>
        <v>6</v>
      </c>
      <c r="G15">
        <f>'BMC Inowrocław'!$G$55</f>
        <v>534</v>
      </c>
      <c r="H15">
        <f t="shared" ref="H15" si="16">IF(G15&gt;24,RANK(G15,G$14:G$21,1),0)</f>
        <v>6</v>
      </c>
      <c r="I15">
        <f>'BMC Inowrocław'!$N$55</f>
        <v>592</v>
      </c>
      <c r="J15">
        <f t="shared" ref="J15" si="17">IF(I15&gt;24,RANK(I15,I$14:I$21,1),0)</f>
        <v>7</v>
      </c>
      <c r="K15">
        <f>'BMC Inowrocław'!$G$63</f>
        <v>496</v>
      </c>
      <c r="L15">
        <f t="shared" ref="L15" si="18">IF(K15&gt;24,RANK(K15,K$14:K$21,1),0)</f>
        <v>6</v>
      </c>
      <c r="M15">
        <f>'BMC Inowrocław'!$N$63</f>
        <v>642</v>
      </c>
      <c r="N15">
        <f t="shared" ref="N15" si="19">IF(M15&gt;24,RANK(M15,M$14:M$21,1),0)</f>
        <v>8</v>
      </c>
      <c r="O15">
        <f>'BMC Inowrocław'!$G$71</f>
        <v>545</v>
      </c>
      <c r="P15">
        <f t="shared" ref="P15" si="20">IF(O15&gt;24,RANK(O15,O$14:O$21,1),0)</f>
        <v>2</v>
      </c>
      <c r="Q15">
        <f>'BMC Inowrocław'!$N$71</f>
        <v>525</v>
      </c>
      <c r="R15">
        <f t="shared" ref="R15" si="21">IF(Q15&gt;24,RANK(Q15,Q$14:Q$21,1),0)</f>
        <v>7</v>
      </c>
      <c r="S15">
        <f t="shared" si="14"/>
        <v>4384</v>
      </c>
      <c r="T15">
        <f t="shared" ref="T15:T21" si="22">RANK(S15,S$14:S$21,1)*2</f>
        <v>14</v>
      </c>
      <c r="U15">
        <v>60</v>
      </c>
      <c r="V15" s="26">
        <f t="shared" ref="V15:V21" si="23">D15+F15+H15+J15+L15+N15+P15+R15+T15</f>
        <v>61</v>
      </c>
      <c r="W15" s="26">
        <f t="shared" ref="W15:W21" si="24">U15+V15</f>
        <v>121</v>
      </c>
    </row>
    <row r="16" spans="1:23" x14ac:dyDescent="0.3">
      <c r="B16" s="21" t="s">
        <v>49</v>
      </c>
      <c r="C16">
        <f>OKB!$G$47</f>
        <v>470</v>
      </c>
      <c r="D16">
        <f t="shared" si="15"/>
        <v>2</v>
      </c>
      <c r="E16">
        <f>OKB!$N$47</f>
        <v>581</v>
      </c>
      <c r="F16">
        <f t="shared" si="15"/>
        <v>8</v>
      </c>
      <c r="G16">
        <f>OKB!$G$55</f>
        <v>581</v>
      </c>
      <c r="H16">
        <f t="shared" ref="H16" si="25">IF(G16&gt;24,RANK(G16,G$14:G$21,1),0)</f>
        <v>7</v>
      </c>
      <c r="I16">
        <f>OKB!$N$55</f>
        <v>517</v>
      </c>
      <c r="J16">
        <f t="shared" ref="J16" si="26">IF(I16&gt;24,RANK(I16,I$14:I$21,1),0)</f>
        <v>3</v>
      </c>
      <c r="K16">
        <f>OKB!$G$63</f>
        <v>488</v>
      </c>
      <c r="L16">
        <f t="shared" ref="L16" si="27">IF(K16&gt;24,RANK(K16,K$14:K$21,1),0)</f>
        <v>5</v>
      </c>
      <c r="M16">
        <f>OKB!$N$63</f>
        <v>585</v>
      </c>
      <c r="N16">
        <f t="shared" ref="N16" si="28">IF(M16&gt;24,RANK(M16,M$14:M$21,1),0)</f>
        <v>6</v>
      </c>
      <c r="O16">
        <f>OKB!$G$71</f>
        <v>561</v>
      </c>
      <c r="P16">
        <f>IF(O16&gt;24,RANK(O16,O$14:O$21,1)+1,0)</f>
        <v>6</v>
      </c>
      <c r="Q16">
        <f>OKB!$N$71</f>
        <v>509</v>
      </c>
      <c r="R16">
        <f t="shared" ref="R16" si="29">IF(Q16&gt;24,RANK(Q16,Q$14:Q$21,1),0)</f>
        <v>6</v>
      </c>
      <c r="S16">
        <f t="shared" si="14"/>
        <v>4292</v>
      </c>
      <c r="T16">
        <f t="shared" si="22"/>
        <v>12</v>
      </c>
      <c r="U16">
        <v>56</v>
      </c>
      <c r="V16" s="26">
        <f t="shared" si="23"/>
        <v>55</v>
      </c>
      <c r="W16" s="26">
        <f t="shared" si="24"/>
        <v>111</v>
      </c>
    </row>
    <row r="17" spans="2:23" x14ac:dyDescent="0.3">
      <c r="B17" s="21" t="s">
        <v>19</v>
      </c>
      <c r="C17">
        <f>'Perfekt300 3'!$G$47</f>
        <v>556</v>
      </c>
      <c r="D17">
        <f t="shared" si="15"/>
        <v>8</v>
      </c>
      <c r="E17">
        <f>'Perfekt300 3'!$N$47</f>
        <v>491</v>
      </c>
      <c r="F17">
        <f t="shared" si="15"/>
        <v>4</v>
      </c>
      <c r="G17">
        <f>'Perfekt300 3'!$G$55</f>
        <v>618</v>
      </c>
      <c r="H17">
        <f t="shared" ref="H17" si="30">IF(G17&gt;24,RANK(G17,G$14:G$21,1),0)</f>
        <v>8</v>
      </c>
      <c r="I17">
        <f>'Perfekt300 3'!$N$55</f>
        <v>526</v>
      </c>
      <c r="J17">
        <f t="shared" ref="J17" si="31">IF(I17&gt;24,RANK(I17,I$14:I$21,1),0)</f>
        <v>4</v>
      </c>
      <c r="K17">
        <f>'Perfekt300 3'!$G$63</f>
        <v>463</v>
      </c>
      <c r="L17">
        <f t="shared" ref="L17" si="32">IF(K17&gt;24,RANK(K17,K$14:K$21,1),0)</f>
        <v>3</v>
      </c>
      <c r="M17">
        <f>'Perfekt300 3'!$N$63</f>
        <v>545</v>
      </c>
      <c r="N17">
        <f t="shared" ref="N17" si="33">IF(M17&gt;24,RANK(M17,M$14:M$21,1),0)</f>
        <v>5</v>
      </c>
      <c r="O17">
        <f>'Perfekt300 3'!$G$71</f>
        <v>572</v>
      </c>
      <c r="P17">
        <f t="shared" ref="P17" si="34">IF(O17&gt;24,RANK(O17,O$14:O$21,1),0)</f>
        <v>7</v>
      </c>
      <c r="Q17">
        <f>'Perfekt300 3'!$N$71</f>
        <v>422</v>
      </c>
      <c r="R17">
        <f t="shared" ref="R17" si="35">IF(Q17&gt;24,RANK(Q17,Q$14:Q$21,1),0)</f>
        <v>2</v>
      </c>
      <c r="S17">
        <f t="shared" si="14"/>
        <v>4193</v>
      </c>
      <c r="T17">
        <f t="shared" si="22"/>
        <v>10</v>
      </c>
      <c r="U17">
        <v>48</v>
      </c>
      <c r="V17" s="26">
        <f t="shared" si="23"/>
        <v>51</v>
      </c>
      <c r="W17" s="26">
        <f t="shared" si="24"/>
        <v>99</v>
      </c>
    </row>
    <row r="18" spans="2:23" x14ac:dyDescent="0.3">
      <c r="B18" s="21" t="s">
        <v>21</v>
      </c>
      <c r="C18">
        <f>Strajkujemy!$G$47</f>
        <v>550</v>
      </c>
      <c r="D18">
        <f t="shared" si="15"/>
        <v>7</v>
      </c>
      <c r="E18">
        <f>Strajkujemy!$N$47</f>
        <v>530</v>
      </c>
      <c r="F18">
        <f t="shared" si="15"/>
        <v>5</v>
      </c>
      <c r="G18">
        <f>Strajkujemy!$G$55</f>
        <v>486</v>
      </c>
      <c r="H18">
        <f t="shared" ref="H18" si="36">IF(G18&gt;24,RANK(G18,G$14:G$21,1),0)</f>
        <v>3</v>
      </c>
      <c r="I18">
        <f>Strajkujemy!$N$55</f>
        <v>431</v>
      </c>
      <c r="J18">
        <f t="shared" ref="J18" si="37">IF(I18&gt;24,RANK(I18,I$14:I$21,1),0)</f>
        <v>1</v>
      </c>
      <c r="K18">
        <f>Strajkujemy!$G$63</f>
        <v>438</v>
      </c>
      <c r="L18">
        <f t="shared" ref="L18" si="38">IF(K18&gt;24,RANK(K18,K$14:K$21,1),0)</f>
        <v>2</v>
      </c>
      <c r="M18">
        <f>Strajkujemy!$N$63</f>
        <v>499</v>
      </c>
      <c r="N18">
        <f t="shared" ref="N18" si="39">IF(M18&gt;24,RANK(M18,M$14:M$21,1),0)</f>
        <v>3</v>
      </c>
      <c r="O18">
        <f>Strajkujemy!$G$71</f>
        <v>561</v>
      </c>
      <c r="P18">
        <f>IF(O18&gt;24,RANK(O18,O$14:O$21,1)+1,0)</f>
        <v>6</v>
      </c>
      <c r="Q18">
        <f>Strajkujemy!$N$71</f>
        <v>495</v>
      </c>
      <c r="R18">
        <f t="shared" ref="R18" si="40">IF(Q18&gt;24,RANK(Q18,Q$14:Q$21,1),0)</f>
        <v>5</v>
      </c>
      <c r="S18">
        <f t="shared" si="14"/>
        <v>3990</v>
      </c>
      <c r="T18">
        <f t="shared" si="22"/>
        <v>6</v>
      </c>
      <c r="U18">
        <v>41</v>
      </c>
      <c r="V18" s="26">
        <f t="shared" si="23"/>
        <v>38</v>
      </c>
      <c r="W18" s="26">
        <f t="shared" si="24"/>
        <v>79</v>
      </c>
    </row>
    <row r="19" spans="2:23" x14ac:dyDescent="0.3">
      <c r="B19" s="21" t="s">
        <v>23</v>
      </c>
      <c r="C19">
        <f>'SSB Suwałki 3'!$G$47</f>
        <v>490</v>
      </c>
      <c r="D19">
        <f t="shared" si="15"/>
        <v>3</v>
      </c>
      <c r="E19">
        <f>'SSB Suwałki 3'!$N$47</f>
        <v>487</v>
      </c>
      <c r="F19">
        <f t="shared" si="15"/>
        <v>2</v>
      </c>
      <c r="G19">
        <f>'SSB Suwałki 3'!$G$55</f>
        <v>506</v>
      </c>
      <c r="H19">
        <f>IF(G19&gt;24,RANK(G19,G$14:G$21,1)+1,0)</f>
        <v>5</v>
      </c>
      <c r="I19">
        <f>'SSB Suwałki 3'!$N$55</f>
        <v>544</v>
      </c>
      <c r="J19">
        <f t="shared" ref="J19" si="41">IF(I19&gt;24,RANK(I19,I$14:I$21,1),0)</f>
        <v>5</v>
      </c>
      <c r="K19">
        <f>'SSB Suwałki 3'!$G$63</f>
        <v>547</v>
      </c>
      <c r="L19">
        <f t="shared" ref="L19" si="42">IF(K19&gt;24,RANK(K19,K$14:K$21,1),0)</f>
        <v>8</v>
      </c>
      <c r="M19">
        <f>'SSB Suwałki 3'!$N$63</f>
        <v>469</v>
      </c>
      <c r="N19">
        <f t="shared" ref="N19" si="43">IF(M19&gt;24,RANK(M19,M$14:M$21,1),0)</f>
        <v>2</v>
      </c>
      <c r="O19">
        <f>'SSB Suwałki 3'!$G$71</f>
        <v>518</v>
      </c>
      <c r="P19">
        <f t="shared" ref="P19" si="44">IF(O19&gt;24,RANK(O19,O$14:O$21,1),0)</f>
        <v>1</v>
      </c>
      <c r="Q19">
        <f>'SSB Suwałki 3'!$N$71</f>
        <v>430</v>
      </c>
      <c r="R19">
        <f t="shared" ref="R19" si="45">IF(Q19&gt;24,RANK(Q19,Q$14:Q$21,1),0)</f>
        <v>3</v>
      </c>
      <c r="S19">
        <f t="shared" si="14"/>
        <v>3991</v>
      </c>
      <c r="T19">
        <f t="shared" si="22"/>
        <v>8</v>
      </c>
      <c r="U19">
        <v>41</v>
      </c>
      <c r="V19" s="26">
        <f t="shared" si="23"/>
        <v>37</v>
      </c>
      <c r="W19" s="26">
        <f t="shared" si="24"/>
        <v>78</v>
      </c>
    </row>
    <row r="20" spans="2:23" x14ac:dyDescent="0.3">
      <c r="B20" s="21" t="s">
        <v>20</v>
      </c>
      <c r="C20">
        <f>'SZB Szczecin 2'!$G$47</f>
        <v>498</v>
      </c>
      <c r="D20">
        <f t="shared" si="15"/>
        <v>4</v>
      </c>
      <c r="E20">
        <f>'SZB Szczecin 2'!$N$47</f>
        <v>433</v>
      </c>
      <c r="F20">
        <f t="shared" si="15"/>
        <v>1</v>
      </c>
      <c r="G20">
        <f>'SZB Szczecin 2'!$G$55</f>
        <v>506</v>
      </c>
      <c r="H20">
        <f>IF(G20&gt;24,RANK(G20,G$14:G$21,1)+1,0)</f>
        <v>5</v>
      </c>
      <c r="I20">
        <f>'SZB Szczecin 2'!$N$55</f>
        <v>551</v>
      </c>
      <c r="J20">
        <f t="shared" ref="J20" si="46">IF(I20&gt;24,RANK(I20,I$14:I$21,1),0)</f>
        <v>6</v>
      </c>
      <c r="K20">
        <f>'SZB Szczecin 2'!$G$63</f>
        <v>466</v>
      </c>
      <c r="L20">
        <f t="shared" ref="L20" si="47">IF(K20&gt;24,RANK(K20,K$14:K$21,1),0)</f>
        <v>4</v>
      </c>
      <c r="M20">
        <f>'SZB Szczecin 2'!$N$63</f>
        <v>522</v>
      </c>
      <c r="N20">
        <f t="shared" ref="N20" si="48">IF(M20&gt;24,RANK(M20,M$14:M$21,1),0)</f>
        <v>4</v>
      </c>
      <c r="O20">
        <f>'SZB Szczecin 2'!$G$71</f>
        <v>559</v>
      </c>
      <c r="P20">
        <f t="shared" ref="P20" si="49">IF(O20&gt;24,RANK(O20,O$14:O$21,1),0)</f>
        <v>4</v>
      </c>
      <c r="Q20">
        <f>'SZB Szczecin 2'!$N$71</f>
        <v>418</v>
      </c>
      <c r="R20">
        <f t="shared" ref="R20" si="50">IF(Q20&gt;24,RANK(Q20,Q$14:Q$21,1),0)</f>
        <v>1</v>
      </c>
      <c r="S20">
        <f t="shared" si="14"/>
        <v>3953</v>
      </c>
      <c r="T20">
        <f t="shared" si="22"/>
        <v>4</v>
      </c>
      <c r="U20">
        <v>28</v>
      </c>
      <c r="V20" s="26">
        <f t="shared" si="23"/>
        <v>33</v>
      </c>
      <c r="W20" s="26">
        <f t="shared" si="24"/>
        <v>61</v>
      </c>
    </row>
    <row r="21" spans="2:23" ht="15" thickBot="1" x14ac:dyDescent="0.35">
      <c r="B21" s="21" t="s">
        <v>22</v>
      </c>
      <c r="C21">
        <f>'Martin 2'!$G$47</f>
        <v>430</v>
      </c>
      <c r="D21">
        <f t="shared" si="15"/>
        <v>1</v>
      </c>
      <c r="E21">
        <f>'Martin 2'!$N$47</f>
        <v>488</v>
      </c>
      <c r="F21">
        <f t="shared" si="15"/>
        <v>3</v>
      </c>
      <c r="G21">
        <f>'Martin 2'!$G$55</f>
        <v>469</v>
      </c>
      <c r="H21">
        <f t="shared" ref="H21" si="51">IF(G21&gt;24,RANK(G21,G$14:G$21,1),0)</f>
        <v>2</v>
      </c>
      <c r="I21">
        <f>'Martin 2'!$N$55</f>
        <v>446</v>
      </c>
      <c r="J21">
        <f t="shared" ref="J21" si="52">IF(I21&gt;24,RANK(I21,I$14:I$21,1),0)</f>
        <v>2</v>
      </c>
      <c r="K21">
        <f>'Martin 2'!$G$63</f>
        <v>422</v>
      </c>
      <c r="L21">
        <f t="shared" ref="L21" si="53">IF(K21&gt;24,RANK(K21,K$14:K$21,1),0)</f>
        <v>1</v>
      </c>
      <c r="M21">
        <f>'Martin 2'!$N$63</f>
        <v>458</v>
      </c>
      <c r="N21">
        <f t="shared" ref="N21" si="54">IF(M21&gt;24,RANK(M21,M$14:M$21,1),0)</f>
        <v>1</v>
      </c>
      <c r="O21">
        <f>'Martin 2'!$G$71</f>
        <v>549</v>
      </c>
      <c r="P21">
        <f t="shared" ref="P21" si="55">IF(O21&gt;24,RANK(O21,O$14:O$21,1),0)</f>
        <v>3</v>
      </c>
      <c r="Q21">
        <f>'Martin 2'!$N$71</f>
        <v>452</v>
      </c>
      <c r="R21">
        <f t="shared" ref="R21" si="56">IF(Q21&gt;24,RANK(Q21,Q$14:Q$21,1),0)</f>
        <v>4</v>
      </c>
      <c r="S21">
        <f t="shared" si="14"/>
        <v>3714</v>
      </c>
      <c r="T21">
        <f t="shared" si="22"/>
        <v>2</v>
      </c>
      <c r="U21">
        <v>14</v>
      </c>
      <c r="V21" s="27">
        <f t="shared" si="23"/>
        <v>19</v>
      </c>
      <c r="W21" s="27">
        <f t="shared" si="24"/>
        <v>33</v>
      </c>
    </row>
  </sheetData>
  <autoFilter ref="B2:U10" xr:uid="{D6909A90-59A8-4A05-A494-1DBDECFB60EB}">
    <sortState xmlns:xlrd2="http://schemas.microsoft.com/office/spreadsheetml/2017/richdata2" ref="B3:U10">
      <sortCondition descending="1" ref="U2:U10"/>
    </sortState>
  </autoFilter>
  <mergeCells count="19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U1:U2"/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C3:C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C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E2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:G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2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:K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M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O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:Q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:S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D843696967AD418231B1038D237555" ma:contentTypeVersion="3" ma:contentTypeDescription="Create a new document." ma:contentTypeScope="" ma:versionID="f59d4450f4f827c4ba90d4cce49900cc">
  <xsd:schema xmlns:xsd="http://www.w3.org/2001/XMLSchema" xmlns:xs="http://www.w3.org/2001/XMLSchema" xmlns:p="http://schemas.microsoft.com/office/2006/metadata/properties" xmlns:ns3="aab69ace-8405-4ca4-88ad-7472721955b8" targetNamespace="http://schemas.microsoft.com/office/2006/metadata/properties" ma:root="true" ma:fieldsID="8fe92a688abfebb6e68b1911508989ac" ns3:_="">
    <xsd:import namespace="aab69ace-8405-4ca4-88ad-7472721955b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9ace-8405-4ca4-88ad-7472721955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64AD5-B803-490A-9E14-6F6FD5E06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69ace-8405-4ca4-88ad-7472721955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157D9-4D69-4C31-8303-75A1024086EC}">
  <ds:schemaRefs>
    <ds:schemaRef ds:uri="http://purl.org/dc/dcmitype/"/>
    <ds:schemaRef ds:uri="http://schemas.microsoft.com/office/2006/documentManagement/types"/>
    <ds:schemaRef ds:uri="aab69ace-8405-4ca4-88ad-7472721955b8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C8948FE-D434-441B-AF48-2389308C1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ZSB Szczecin 1</vt:lpstr>
      <vt:lpstr>Perfekt300 3</vt:lpstr>
      <vt:lpstr>OKB</vt:lpstr>
      <vt:lpstr>SSB Suwałki 3</vt:lpstr>
      <vt:lpstr>Martin 2</vt:lpstr>
      <vt:lpstr>SZB Szczecin 2</vt:lpstr>
      <vt:lpstr>Strajkujemy</vt:lpstr>
      <vt:lpstr>BMC Inowrocław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Drzewiecki</dc:creator>
  <cp:lastModifiedBy>Tomasz Drzewiecki</cp:lastModifiedBy>
  <cp:lastPrinted>2023-03-10T20:27:52Z</cp:lastPrinted>
  <dcterms:created xsi:type="dcterms:W3CDTF">2022-03-04T15:07:27Z</dcterms:created>
  <dcterms:modified xsi:type="dcterms:W3CDTF">2023-03-12T14:57:55Z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0x010100ADD843696967AD418231B1038D237555</vt:lpwstr>
  </property>
</Properties>
</file>