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1280" activeTab="0"/>
  </bookViews>
  <sheets>
    <sheet name="Ranking" sheetId="1" r:id="rId1"/>
    <sheet name="MMPiT" sheetId="2" r:id="rId2"/>
    <sheet name="Kryteria#1" sheetId="3" r:id="rId3"/>
    <sheet name="IPP" sheetId="4" r:id="rId4"/>
    <sheet name="Punktacja" sheetId="5" r:id="rId5"/>
  </sheets>
  <definedNames/>
  <calcPr fullCalcOnLoad="1"/>
</workbook>
</file>

<file path=xl/sharedStrings.xml><?xml version="1.0" encoding="utf-8"?>
<sst xmlns="http://schemas.openxmlformats.org/spreadsheetml/2006/main" count="359" uniqueCount="96">
  <si>
    <t>Suma</t>
  </si>
  <si>
    <t>Zawodnik</t>
  </si>
  <si>
    <t>Indywidualne Mistrzostwa Polski</t>
  </si>
  <si>
    <r>
      <t>MPPiT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FantasyPark Toruń</t>
    </r>
  </si>
  <si>
    <r>
      <t>Kryteria</t>
    </r>
    <r>
      <rPr>
        <b/>
        <sz val="10"/>
        <rFont val="Arial Narrow"/>
        <family val="2"/>
      </rPr>
      <t xml:space="preserve"> #3</t>
    </r>
    <r>
      <rPr>
        <sz val="10"/>
        <rFont val="Arial Narrow"/>
        <family val="2"/>
      </rPr>
      <t xml:space="preserve"> SkyBowling Wrocław</t>
    </r>
  </si>
  <si>
    <t>26-28.10.2012</t>
  </si>
  <si>
    <r>
      <t>Kryteria</t>
    </r>
    <r>
      <rPr>
        <b/>
        <sz val="10"/>
        <rFont val="Arial Narrow"/>
        <family val="2"/>
      </rPr>
      <t xml:space="preserve"> #1</t>
    </r>
    <r>
      <rPr>
        <sz val="10"/>
        <rFont val="Arial Narrow"/>
        <family val="2"/>
      </rPr>
      <t xml:space="preserve"> Kula Rzeszów</t>
    </r>
  </si>
  <si>
    <t>2-7.04.2013</t>
  </si>
  <si>
    <t>16-18.11.2012</t>
  </si>
  <si>
    <t>12-14.04.2013</t>
  </si>
  <si>
    <t>Kryteria</t>
  </si>
  <si>
    <t>MPPiT, IPP</t>
  </si>
  <si>
    <t>Miejsce wg Rankingu</t>
  </si>
  <si>
    <t>Mężczyźni</t>
  </si>
  <si>
    <t>Kobiety</t>
  </si>
  <si>
    <t>Lp</t>
  </si>
  <si>
    <t>Punkty rankingowe</t>
  </si>
  <si>
    <t>Total</t>
  </si>
  <si>
    <t>Średnia Long</t>
  </si>
  <si>
    <t>Suma Long</t>
  </si>
  <si>
    <t>Średnia Medium</t>
  </si>
  <si>
    <t>Suma Madium</t>
  </si>
  <si>
    <t>Średnia</t>
  </si>
  <si>
    <t>Charęzińska Lucyna /959/</t>
  </si>
  <si>
    <t>Michalus Marta /167/</t>
  </si>
  <si>
    <t>Merklejn Joanna /783/</t>
  </si>
  <si>
    <t>Grzybowska Felinda /91/</t>
  </si>
  <si>
    <t>Horbatowicz Maria /1609/</t>
  </si>
  <si>
    <t>Szczęsna Justyna /1876/</t>
  </si>
  <si>
    <t>Pająk Bożena /204/</t>
  </si>
  <si>
    <t>Kiedrowska Małgorzata /136/</t>
  </si>
  <si>
    <t>Daraż Alicja /1729/</t>
  </si>
  <si>
    <t>Januszewska Julia /1594/</t>
  </si>
  <si>
    <t>Pastuszak Dorota /1771/</t>
  </si>
  <si>
    <t>Lewicka Ewa /1875/</t>
  </si>
  <si>
    <t>Daraż Izabela /1728/</t>
  </si>
  <si>
    <t>Rybicki Michał /20/</t>
  </si>
  <si>
    <t>Musialik Mariusz /31/</t>
  </si>
  <si>
    <t>Bielski Paweł /626/</t>
  </si>
  <si>
    <t>Błaszczak Adam /803/</t>
  </si>
  <si>
    <t>Preus Patryk /738/</t>
  </si>
  <si>
    <t>Pawluszak Szymon /922/</t>
  </si>
  <si>
    <t>Matyśniak Dariusz /1029/</t>
  </si>
  <si>
    <t>Pietraszek Janusz /1193/</t>
  </si>
  <si>
    <t>Skorupa Jacek /1063/</t>
  </si>
  <si>
    <t>Zengota Zenon /1290/</t>
  </si>
  <si>
    <t>Antuszewicz Przemysław /44/</t>
  </si>
  <si>
    <t>Stępień Aleksander /1312/</t>
  </si>
  <si>
    <t>Polanisz Emil /615/</t>
  </si>
  <si>
    <t>Piotrowski Kuba /832/</t>
  </si>
  <si>
    <t>Janicki Tomasz /194/</t>
  </si>
  <si>
    <t>Baranowski Jarosław /1800/</t>
  </si>
  <si>
    <t>Smarowanie Long 43, ratio 1:3,0</t>
  </si>
  <si>
    <r>
      <t>IMP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>SkyBowling Wrocław</t>
    </r>
  </si>
  <si>
    <t>Smarowanie Medium 38, ratio 1:1,7</t>
  </si>
  <si>
    <t>Żołnowski Paweł /1545/</t>
  </si>
  <si>
    <t>-</t>
  </si>
  <si>
    <t>Kantyka Dawid /1187/</t>
  </si>
  <si>
    <t>Przezpolewski Marek /17/</t>
  </si>
  <si>
    <t>Gapiński Kuba /787/</t>
  </si>
  <si>
    <t>Olesiński Krzysztof</t>
  </si>
  <si>
    <t>Frost Greta /41/</t>
  </si>
  <si>
    <t>brak gier II rundy</t>
  </si>
  <si>
    <t>Step1</t>
  </si>
  <si>
    <t>Step2</t>
  </si>
  <si>
    <t>Step3</t>
  </si>
  <si>
    <t>Smarowanie Short 34, ratio 1:1,42</t>
  </si>
  <si>
    <t>Smarowanie Medium 41, ratio 1:2,25</t>
  </si>
  <si>
    <t>Olesiński Krzysztof /792</t>
  </si>
  <si>
    <t>Powyższa tabela zawiera gry od II rundy finałowej, która była rozgrywana od zera.</t>
  </si>
  <si>
    <t>5-9.12.2012</t>
  </si>
  <si>
    <r>
      <t>IPP</t>
    </r>
    <r>
      <rPr>
        <sz val="10"/>
        <rFont val="Arial Narrow"/>
        <family val="2"/>
      </rPr>
      <t xml:space="preserve"> ArturoBowling Płock</t>
    </r>
  </si>
  <si>
    <t>Wójcik Sebastian /778/</t>
  </si>
  <si>
    <t>Korkowski Ryszard /1546/</t>
  </si>
  <si>
    <t>Lutowski Tomasz /860/</t>
  </si>
  <si>
    <t>Yearwood Allan /924/</t>
  </si>
  <si>
    <t>Wiśniewski Daniel /811/</t>
  </si>
  <si>
    <t>Szpański Dawid /197/</t>
  </si>
  <si>
    <t>Pieszak Monika /1875/</t>
  </si>
  <si>
    <r>
      <t>Kryteria</t>
    </r>
    <r>
      <rPr>
        <b/>
        <sz val="10"/>
        <rFont val="Arial Narrow"/>
        <family val="2"/>
      </rPr>
      <t xml:space="preserve"> #2</t>
    </r>
    <r>
      <rPr>
        <sz val="10"/>
        <rFont val="Arial Narrow"/>
        <family val="2"/>
      </rPr>
      <t xml:space="preserve"> Arturo Bowling Płock</t>
    </r>
  </si>
  <si>
    <t>1-3.03.2013</t>
  </si>
  <si>
    <t>Olesiński Krzysztof /792/</t>
  </si>
  <si>
    <t>Frost Greta /51/</t>
  </si>
  <si>
    <t>Pieszak Monika /1893/</t>
  </si>
  <si>
    <t>Tabela zawiera najlepsze wyniki z eliminacji będące podstawą do klasyfikacji rankingowej</t>
  </si>
  <si>
    <t>Pająk Mirek /203/</t>
  </si>
  <si>
    <t>Rybicki Kazimierz /226/</t>
  </si>
  <si>
    <t>Jabłoński Janusz</t>
  </si>
  <si>
    <t>Przyżycka Jagoda</t>
  </si>
  <si>
    <t>Cudera Karina</t>
  </si>
  <si>
    <t>Kuciński Jacek /1540/</t>
  </si>
  <si>
    <t>Ryglowski Piotr /1074/</t>
  </si>
  <si>
    <t>Siwak Ryszard /1290/</t>
  </si>
  <si>
    <t>Zjawiony Łukasz /6/</t>
  </si>
  <si>
    <t>Markuszewski Maks /766/</t>
  </si>
  <si>
    <t>Ciećkiewicz Tymoteusz /856/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</si>
</sst>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3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0"/>
      <color indexed="63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8" fontId="11" fillId="0" borderId="1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8" fontId="11" fillId="0" borderId="2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8" fontId="11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8" fontId="11" fillId="0" borderId="2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68" fontId="11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8" fontId="11" fillId="0" borderId="2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8" fontId="7" fillId="0" borderId="24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168" fontId="11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left"/>
    </xf>
    <xf numFmtId="0" fontId="10" fillId="0" borderId="2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0" fontId="10" fillId="0" borderId="10" xfId="0" applyFont="1" applyBorder="1" applyAlignment="1">
      <alignment horizontal="right"/>
    </xf>
    <xf numFmtId="0" fontId="7" fillId="0" borderId="19" xfId="0" applyFont="1" applyBorder="1" applyAlignment="1">
      <alignment horizontal="justify" vertical="center"/>
    </xf>
    <xf numFmtId="0" fontId="10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8.28125" style="1" customWidth="1"/>
    <col min="2" max="2" width="27.28125" style="1" customWidth="1"/>
    <col min="3" max="3" width="8.28125" style="1" customWidth="1"/>
    <col min="4" max="9" width="12.7109375" style="2" customWidth="1"/>
    <col min="10" max="16384" width="9.140625" style="2" customWidth="1"/>
  </cols>
  <sheetData>
    <row r="1" spans="1:9" s="1" customFormat="1" ht="18.75" customHeight="1">
      <c r="A1" s="102" t="s">
        <v>15</v>
      </c>
      <c r="B1" s="102" t="s">
        <v>1</v>
      </c>
      <c r="C1" s="102" t="s">
        <v>0</v>
      </c>
      <c r="D1" s="102" t="s">
        <v>3</v>
      </c>
      <c r="E1" s="102" t="s">
        <v>6</v>
      </c>
      <c r="F1" s="102" t="s">
        <v>71</v>
      </c>
      <c r="G1" s="102" t="s">
        <v>79</v>
      </c>
      <c r="H1" s="102" t="s">
        <v>4</v>
      </c>
      <c r="I1" s="102" t="s">
        <v>53</v>
      </c>
    </row>
    <row r="2" spans="1:9" s="1" customFormat="1" ht="24.75" customHeight="1">
      <c r="A2" s="105"/>
      <c r="B2" s="106"/>
      <c r="C2" s="105"/>
      <c r="D2" s="103"/>
      <c r="E2" s="104"/>
      <c r="F2" s="104"/>
      <c r="G2" s="104"/>
      <c r="H2" s="104"/>
      <c r="I2" s="103"/>
    </row>
    <row r="3" spans="1:9" ht="15.75" customHeight="1">
      <c r="A3" s="106"/>
      <c r="B3" s="106"/>
      <c r="C3" s="106"/>
      <c r="D3" s="58" t="s">
        <v>5</v>
      </c>
      <c r="E3" s="58" t="s">
        <v>8</v>
      </c>
      <c r="F3" s="58" t="s">
        <v>70</v>
      </c>
      <c r="G3" s="58" t="s">
        <v>80</v>
      </c>
      <c r="H3" s="58" t="s">
        <v>7</v>
      </c>
      <c r="I3" s="58" t="s">
        <v>9</v>
      </c>
    </row>
    <row r="4" spans="1:9" ht="18" customHeight="1">
      <c r="A4" s="101" t="s">
        <v>13</v>
      </c>
      <c r="B4" s="101"/>
      <c r="C4" s="101"/>
      <c r="D4" s="101"/>
      <c r="E4" s="101"/>
      <c r="F4" s="101"/>
      <c r="G4" s="101"/>
      <c r="H4" s="101"/>
      <c r="I4" s="101"/>
    </row>
    <row r="5" spans="1:9" ht="12.75" customHeight="1">
      <c r="A5" s="58">
        <v>1</v>
      </c>
      <c r="B5" s="100" t="s">
        <v>37</v>
      </c>
      <c r="C5" s="56">
        <f aca="true" t="shared" si="0" ref="C5:C40">SUM(D5:I5)</f>
        <v>194</v>
      </c>
      <c r="D5" s="60">
        <v>44</v>
      </c>
      <c r="E5" s="60">
        <v>16</v>
      </c>
      <c r="F5" s="57">
        <v>50</v>
      </c>
      <c r="G5" s="57">
        <v>20</v>
      </c>
      <c r="H5" s="57">
        <v>16</v>
      </c>
      <c r="I5" s="57">
        <v>48</v>
      </c>
    </row>
    <row r="6" spans="1:9" ht="12.75" customHeight="1">
      <c r="A6" s="58">
        <v>2</v>
      </c>
      <c r="B6" s="100" t="s">
        <v>40</v>
      </c>
      <c r="C6" s="56">
        <f t="shared" si="0"/>
        <v>164</v>
      </c>
      <c r="D6" s="60">
        <v>32</v>
      </c>
      <c r="E6" s="60">
        <v>2</v>
      </c>
      <c r="F6" s="57">
        <v>32</v>
      </c>
      <c r="G6" s="57">
        <v>18</v>
      </c>
      <c r="H6" s="57">
        <v>14</v>
      </c>
      <c r="I6" s="57">
        <v>66</v>
      </c>
    </row>
    <row r="7" spans="1:9" ht="12.75" customHeight="1">
      <c r="A7" s="58">
        <v>3</v>
      </c>
      <c r="B7" s="100" t="s">
        <v>38</v>
      </c>
      <c r="C7" s="56">
        <f t="shared" si="0"/>
        <v>163</v>
      </c>
      <c r="D7" s="60">
        <v>40</v>
      </c>
      <c r="E7" s="64">
        <v>22</v>
      </c>
      <c r="F7" s="57">
        <v>40</v>
      </c>
      <c r="G7" s="57">
        <v>7</v>
      </c>
      <c r="H7" s="57" t="s">
        <v>56</v>
      </c>
      <c r="I7" s="57">
        <v>54</v>
      </c>
    </row>
    <row r="8" spans="1:9" ht="12.75" customHeight="1">
      <c r="A8" s="58">
        <v>4</v>
      </c>
      <c r="B8" s="100" t="s">
        <v>48</v>
      </c>
      <c r="C8" s="56">
        <f t="shared" si="0"/>
        <v>136</v>
      </c>
      <c r="D8" s="60">
        <v>8</v>
      </c>
      <c r="E8" s="64">
        <v>25</v>
      </c>
      <c r="F8" s="57">
        <v>12</v>
      </c>
      <c r="G8" s="57">
        <v>8</v>
      </c>
      <c r="H8" s="57">
        <v>8</v>
      </c>
      <c r="I8" s="57">
        <v>75</v>
      </c>
    </row>
    <row r="9" spans="1:9" ht="12.75" customHeight="1">
      <c r="A9" s="58">
        <v>5</v>
      </c>
      <c r="B9" s="100" t="s">
        <v>58</v>
      </c>
      <c r="C9" s="56">
        <f t="shared" si="0"/>
        <v>134</v>
      </c>
      <c r="D9" s="60" t="s">
        <v>56</v>
      </c>
      <c r="E9" s="60">
        <v>12</v>
      </c>
      <c r="F9" s="57">
        <v>36</v>
      </c>
      <c r="G9" s="57">
        <v>25</v>
      </c>
      <c r="H9" s="57">
        <v>25</v>
      </c>
      <c r="I9" s="57">
        <v>36</v>
      </c>
    </row>
    <row r="10" spans="1:9" ht="12.75" customHeight="1">
      <c r="A10" s="58">
        <v>6</v>
      </c>
      <c r="B10" s="100" t="s">
        <v>39</v>
      </c>
      <c r="C10" s="56">
        <f t="shared" si="0"/>
        <v>132</v>
      </c>
      <c r="D10" s="60">
        <v>36</v>
      </c>
      <c r="E10" s="64">
        <v>20</v>
      </c>
      <c r="F10" s="57">
        <v>16</v>
      </c>
      <c r="G10" s="57">
        <v>14</v>
      </c>
      <c r="H10" s="57">
        <v>22</v>
      </c>
      <c r="I10" s="57">
        <v>24</v>
      </c>
    </row>
    <row r="11" spans="1:9" ht="12.75" customHeight="1">
      <c r="A11" s="58">
        <v>7</v>
      </c>
      <c r="B11" s="59" t="s">
        <v>60</v>
      </c>
      <c r="C11" s="56">
        <f t="shared" si="0"/>
        <v>122</v>
      </c>
      <c r="D11" s="60" t="s">
        <v>56</v>
      </c>
      <c r="E11" s="64">
        <v>18</v>
      </c>
      <c r="F11" s="57">
        <v>10</v>
      </c>
      <c r="G11" s="57">
        <v>16</v>
      </c>
      <c r="H11" s="57">
        <v>18</v>
      </c>
      <c r="I11" s="57">
        <v>60</v>
      </c>
    </row>
    <row r="12" spans="1:9" ht="12.75" customHeight="1">
      <c r="A12" s="58">
        <v>8</v>
      </c>
      <c r="B12" s="59" t="s">
        <v>47</v>
      </c>
      <c r="C12" s="56">
        <f t="shared" si="0"/>
        <v>90</v>
      </c>
      <c r="D12" s="60">
        <v>10</v>
      </c>
      <c r="E12" s="60">
        <v>6</v>
      </c>
      <c r="F12" s="60" t="s">
        <v>56</v>
      </c>
      <c r="G12" s="60">
        <v>12</v>
      </c>
      <c r="H12" s="57">
        <v>20</v>
      </c>
      <c r="I12" s="57">
        <v>42</v>
      </c>
    </row>
    <row r="13" spans="1:9" ht="12.75" customHeight="1">
      <c r="A13" s="58">
        <v>9</v>
      </c>
      <c r="B13" s="59" t="s">
        <v>46</v>
      </c>
      <c r="C13" s="56">
        <f t="shared" si="0"/>
        <v>76</v>
      </c>
      <c r="D13" s="60">
        <v>12</v>
      </c>
      <c r="E13" s="60">
        <v>5</v>
      </c>
      <c r="F13" s="57">
        <v>28</v>
      </c>
      <c r="G13" s="57">
        <v>1</v>
      </c>
      <c r="H13" s="57" t="s">
        <v>56</v>
      </c>
      <c r="I13" s="57">
        <v>30</v>
      </c>
    </row>
    <row r="14" spans="1:9" ht="12.75" customHeight="1">
      <c r="A14" s="58">
        <v>10</v>
      </c>
      <c r="B14" s="99" t="s">
        <v>36</v>
      </c>
      <c r="C14" s="56">
        <f t="shared" si="0"/>
        <v>60</v>
      </c>
      <c r="D14" s="60">
        <v>50</v>
      </c>
      <c r="E14" s="60" t="s">
        <v>56</v>
      </c>
      <c r="F14" s="60" t="s">
        <v>56</v>
      </c>
      <c r="G14" s="60">
        <v>10</v>
      </c>
      <c r="H14" s="57" t="s">
        <v>56</v>
      </c>
      <c r="I14" s="60" t="s">
        <v>56</v>
      </c>
    </row>
    <row r="15" spans="1:9" ht="12.75" customHeight="1">
      <c r="A15" s="58">
        <v>11</v>
      </c>
      <c r="B15" s="99" t="s">
        <v>42</v>
      </c>
      <c r="C15" s="56">
        <f t="shared" si="0"/>
        <v>59</v>
      </c>
      <c r="D15" s="60">
        <v>24</v>
      </c>
      <c r="E15" s="60">
        <v>8</v>
      </c>
      <c r="F15" s="57">
        <v>24</v>
      </c>
      <c r="G15" s="57" t="s">
        <v>56</v>
      </c>
      <c r="H15" s="57">
        <v>3</v>
      </c>
      <c r="I15" s="60" t="s">
        <v>56</v>
      </c>
    </row>
    <row r="16" spans="1:9" ht="12.75" customHeight="1">
      <c r="A16" s="58">
        <v>12</v>
      </c>
      <c r="B16" s="99" t="s">
        <v>45</v>
      </c>
      <c r="C16" s="56">
        <f t="shared" si="0"/>
        <v>58</v>
      </c>
      <c r="D16" s="60">
        <v>14</v>
      </c>
      <c r="E16" s="60" t="s">
        <v>56</v>
      </c>
      <c r="F16" s="57">
        <v>44</v>
      </c>
      <c r="G16" s="57" t="s">
        <v>56</v>
      </c>
      <c r="H16" s="57"/>
      <c r="I16" s="60" t="s">
        <v>56</v>
      </c>
    </row>
    <row r="17" spans="1:9" ht="12.75" customHeight="1">
      <c r="A17" s="58">
        <v>13</v>
      </c>
      <c r="B17" s="94" t="s">
        <v>85</v>
      </c>
      <c r="C17" s="56">
        <f t="shared" si="0"/>
        <v>43</v>
      </c>
      <c r="D17" s="60" t="s">
        <v>56</v>
      </c>
      <c r="E17" s="60" t="s">
        <v>56</v>
      </c>
      <c r="F17" s="57" t="s">
        <v>56</v>
      </c>
      <c r="G17" s="57">
        <v>22</v>
      </c>
      <c r="H17" s="57">
        <v>6</v>
      </c>
      <c r="I17" s="57">
        <v>15</v>
      </c>
    </row>
    <row r="18" spans="1:9" ht="12.75" customHeight="1">
      <c r="A18" s="58">
        <v>14</v>
      </c>
      <c r="B18" s="59" t="s">
        <v>44</v>
      </c>
      <c r="C18" s="56">
        <f t="shared" si="0"/>
        <v>33</v>
      </c>
      <c r="D18" s="60">
        <v>16</v>
      </c>
      <c r="E18" s="60">
        <v>7</v>
      </c>
      <c r="F18" s="60" t="s">
        <v>56</v>
      </c>
      <c r="G18" s="60" t="s">
        <v>56</v>
      </c>
      <c r="H18" s="57">
        <v>10</v>
      </c>
      <c r="I18" s="60" t="s">
        <v>56</v>
      </c>
    </row>
    <row r="19" spans="1:9" ht="12.75" customHeight="1">
      <c r="A19" s="58">
        <v>15</v>
      </c>
      <c r="B19" s="59" t="s">
        <v>41</v>
      </c>
      <c r="C19" s="56">
        <f t="shared" si="0"/>
        <v>28</v>
      </c>
      <c r="D19" s="60">
        <v>28</v>
      </c>
      <c r="E19" s="60" t="s">
        <v>56</v>
      </c>
      <c r="F19" s="60" t="s">
        <v>56</v>
      </c>
      <c r="G19" s="60" t="s">
        <v>56</v>
      </c>
      <c r="H19" s="57" t="s">
        <v>56</v>
      </c>
      <c r="I19" s="60" t="s">
        <v>56</v>
      </c>
    </row>
    <row r="20" spans="1:9" ht="12.75" customHeight="1">
      <c r="A20" s="58">
        <v>16</v>
      </c>
      <c r="B20" s="59" t="s">
        <v>57</v>
      </c>
      <c r="C20" s="56">
        <f t="shared" si="0"/>
        <v>26</v>
      </c>
      <c r="D20" s="60" t="s">
        <v>56</v>
      </c>
      <c r="E20" s="60">
        <v>4</v>
      </c>
      <c r="F20" s="60" t="s">
        <v>56</v>
      </c>
      <c r="G20" s="60">
        <v>5</v>
      </c>
      <c r="H20" s="57">
        <v>5</v>
      </c>
      <c r="I20" s="57">
        <v>12</v>
      </c>
    </row>
    <row r="21" spans="1:9" ht="12.75" customHeight="1">
      <c r="A21" s="58">
        <v>17</v>
      </c>
      <c r="B21" s="94" t="s">
        <v>86</v>
      </c>
      <c r="C21" s="56">
        <f t="shared" si="0"/>
        <v>25</v>
      </c>
      <c r="D21" s="60" t="s">
        <v>56</v>
      </c>
      <c r="E21" s="60" t="s">
        <v>56</v>
      </c>
      <c r="F21" s="57" t="s">
        <v>56</v>
      </c>
      <c r="G21" s="57">
        <v>4</v>
      </c>
      <c r="H21" s="57" t="s">
        <v>56</v>
      </c>
      <c r="I21" s="57">
        <v>21</v>
      </c>
    </row>
    <row r="22" spans="1:9" ht="12.75" customHeight="1">
      <c r="A22" s="58">
        <v>18</v>
      </c>
      <c r="B22" s="59" t="s">
        <v>43</v>
      </c>
      <c r="C22" s="56">
        <f t="shared" si="0"/>
        <v>25</v>
      </c>
      <c r="D22" s="60">
        <v>20</v>
      </c>
      <c r="E22" s="60">
        <v>3</v>
      </c>
      <c r="F22" s="60" t="s">
        <v>56</v>
      </c>
      <c r="G22" s="60" t="s">
        <v>56</v>
      </c>
      <c r="H22" s="57">
        <v>2</v>
      </c>
      <c r="I22" s="60" t="s">
        <v>56</v>
      </c>
    </row>
    <row r="23" spans="1:9" ht="12.75" customHeight="1">
      <c r="A23" s="58">
        <v>19</v>
      </c>
      <c r="B23" s="59" t="s">
        <v>50</v>
      </c>
      <c r="C23" s="56">
        <f t="shared" si="0"/>
        <v>22</v>
      </c>
      <c r="D23" s="60">
        <v>4</v>
      </c>
      <c r="E23" s="60" t="s">
        <v>56</v>
      </c>
      <c r="F23" s="60" t="s">
        <v>56</v>
      </c>
      <c r="G23" s="60">
        <v>6</v>
      </c>
      <c r="H23" s="57">
        <v>12</v>
      </c>
      <c r="I23" s="60" t="s">
        <v>56</v>
      </c>
    </row>
    <row r="24" spans="1:9" ht="12.75" customHeight="1">
      <c r="A24" s="58">
        <v>20</v>
      </c>
      <c r="B24" s="94" t="s">
        <v>72</v>
      </c>
      <c r="C24" s="56">
        <f t="shared" si="0"/>
        <v>20</v>
      </c>
      <c r="D24" s="60" t="s">
        <v>56</v>
      </c>
      <c r="E24" s="60" t="s">
        <v>56</v>
      </c>
      <c r="F24" s="57">
        <v>20</v>
      </c>
      <c r="G24" s="57" t="s">
        <v>56</v>
      </c>
      <c r="H24" s="57" t="s">
        <v>56</v>
      </c>
      <c r="I24" s="60" t="s">
        <v>56</v>
      </c>
    </row>
    <row r="25" spans="1:9" ht="12.75" customHeight="1">
      <c r="A25" s="58">
        <v>21</v>
      </c>
      <c r="B25" s="94" t="s">
        <v>93</v>
      </c>
      <c r="C25" s="56">
        <f t="shared" si="0"/>
        <v>18</v>
      </c>
      <c r="D25" s="60" t="s">
        <v>56</v>
      </c>
      <c r="E25" s="60" t="s">
        <v>56</v>
      </c>
      <c r="F25" s="60" t="s">
        <v>56</v>
      </c>
      <c r="G25" s="60" t="s">
        <v>56</v>
      </c>
      <c r="H25" s="60" t="s">
        <v>56</v>
      </c>
      <c r="I25" s="57">
        <v>18</v>
      </c>
    </row>
    <row r="26" spans="1:9" ht="12.75" customHeight="1">
      <c r="A26" s="58">
        <v>22</v>
      </c>
      <c r="B26" s="59" t="s">
        <v>59</v>
      </c>
      <c r="C26" s="56">
        <f t="shared" si="0"/>
        <v>17</v>
      </c>
      <c r="D26" s="60" t="s">
        <v>56</v>
      </c>
      <c r="E26" s="60">
        <v>14</v>
      </c>
      <c r="F26" s="60" t="s">
        <v>56</v>
      </c>
      <c r="G26" s="60">
        <v>3</v>
      </c>
      <c r="H26" s="57" t="s">
        <v>56</v>
      </c>
      <c r="I26" s="60" t="s">
        <v>56</v>
      </c>
    </row>
    <row r="27" spans="1:9" ht="12.75" customHeight="1">
      <c r="A27" s="58">
        <v>23</v>
      </c>
      <c r="B27" s="94" t="s">
        <v>90</v>
      </c>
      <c r="C27" s="56">
        <f t="shared" si="0"/>
        <v>16</v>
      </c>
      <c r="D27" s="60" t="s">
        <v>56</v>
      </c>
      <c r="E27" s="60" t="s">
        <v>56</v>
      </c>
      <c r="F27" s="57" t="s">
        <v>56</v>
      </c>
      <c r="G27" s="60" t="s">
        <v>56</v>
      </c>
      <c r="H27" s="60">
        <v>7</v>
      </c>
      <c r="I27" s="57">
        <v>9</v>
      </c>
    </row>
    <row r="28" spans="1:9" ht="12.75" customHeight="1">
      <c r="A28" s="58">
        <v>24</v>
      </c>
      <c r="B28" s="94" t="s">
        <v>73</v>
      </c>
      <c r="C28" s="56">
        <f t="shared" si="0"/>
        <v>14</v>
      </c>
      <c r="D28" s="60" t="s">
        <v>56</v>
      </c>
      <c r="E28" s="60" t="s">
        <v>56</v>
      </c>
      <c r="F28" s="57">
        <v>14</v>
      </c>
      <c r="G28" s="57" t="s">
        <v>56</v>
      </c>
      <c r="H28" s="57" t="s">
        <v>56</v>
      </c>
      <c r="I28" s="60" t="s">
        <v>56</v>
      </c>
    </row>
    <row r="29" spans="1:9" ht="12.75" customHeight="1">
      <c r="A29" s="58">
        <v>25</v>
      </c>
      <c r="B29" s="59" t="s">
        <v>51</v>
      </c>
      <c r="C29" s="56">
        <f t="shared" si="0"/>
        <v>12</v>
      </c>
      <c r="D29" s="60">
        <v>2</v>
      </c>
      <c r="E29" s="60">
        <v>10</v>
      </c>
      <c r="F29" s="60" t="s">
        <v>56</v>
      </c>
      <c r="G29" s="60" t="s">
        <v>56</v>
      </c>
      <c r="H29" s="57" t="s">
        <v>56</v>
      </c>
      <c r="I29" s="60" t="s">
        <v>56</v>
      </c>
    </row>
    <row r="30" spans="1:9" ht="12.75" customHeight="1">
      <c r="A30" s="58">
        <v>26</v>
      </c>
      <c r="B30" s="94" t="s">
        <v>74</v>
      </c>
      <c r="C30" s="56">
        <f t="shared" si="0"/>
        <v>8</v>
      </c>
      <c r="D30" s="60" t="s">
        <v>56</v>
      </c>
      <c r="E30" s="60" t="s">
        <v>56</v>
      </c>
      <c r="F30" s="57">
        <v>8</v>
      </c>
      <c r="G30" s="57" t="s">
        <v>56</v>
      </c>
      <c r="H30" s="57" t="s">
        <v>56</v>
      </c>
      <c r="I30" s="60" t="s">
        <v>56</v>
      </c>
    </row>
    <row r="31" spans="1:9" ht="12.75" customHeight="1">
      <c r="A31" s="58">
        <v>27</v>
      </c>
      <c r="B31" s="94" t="s">
        <v>94</v>
      </c>
      <c r="C31" s="56">
        <f t="shared" si="0"/>
        <v>6</v>
      </c>
      <c r="D31" s="60" t="s">
        <v>56</v>
      </c>
      <c r="E31" s="60" t="s">
        <v>56</v>
      </c>
      <c r="F31" s="60" t="s">
        <v>56</v>
      </c>
      <c r="G31" s="60" t="s">
        <v>56</v>
      </c>
      <c r="H31" s="60" t="s">
        <v>56</v>
      </c>
      <c r="I31" s="57">
        <v>6</v>
      </c>
    </row>
    <row r="32" spans="1:9" ht="12.75" customHeight="1">
      <c r="A32" s="58">
        <v>28</v>
      </c>
      <c r="B32" s="94" t="s">
        <v>75</v>
      </c>
      <c r="C32" s="56">
        <f t="shared" si="0"/>
        <v>6</v>
      </c>
      <c r="D32" s="60" t="s">
        <v>56</v>
      </c>
      <c r="E32" s="60" t="s">
        <v>56</v>
      </c>
      <c r="F32" s="57">
        <v>6</v>
      </c>
      <c r="G32" s="57" t="s">
        <v>56</v>
      </c>
      <c r="H32" s="57" t="s">
        <v>56</v>
      </c>
      <c r="I32" s="60" t="s">
        <v>56</v>
      </c>
    </row>
    <row r="33" spans="1:9" ht="12.75" customHeight="1">
      <c r="A33" s="58">
        <v>29</v>
      </c>
      <c r="B33" s="59" t="s">
        <v>49</v>
      </c>
      <c r="C33" s="56">
        <f t="shared" si="0"/>
        <v>6</v>
      </c>
      <c r="D33" s="60">
        <v>6</v>
      </c>
      <c r="E33" s="60" t="s">
        <v>56</v>
      </c>
      <c r="F33" s="60" t="s">
        <v>56</v>
      </c>
      <c r="G33" s="60" t="s">
        <v>56</v>
      </c>
      <c r="H33" s="57" t="s">
        <v>56</v>
      </c>
      <c r="I33" s="60" t="s">
        <v>56</v>
      </c>
    </row>
    <row r="34" spans="1:9" ht="12.75" customHeight="1">
      <c r="A34" s="58">
        <v>30</v>
      </c>
      <c r="B34" s="94" t="s">
        <v>91</v>
      </c>
      <c r="C34" s="56">
        <f t="shared" si="0"/>
        <v>4</v>
      </c>
      <c r="D34" s="60" t="s">
        <v>56</v>
      </c>
      <c r="E34" s="60" t="s">
        <v>56</v>
      </c>
      <c r="F34" s="57" t="s">
        <v>56</v>
      </c>
      <c r="G34" s="57" t="s">
        <v>56</v>
      </c>
      <c r="H34" s="57">
        <v>4</v>
      </c>
      <c r="I34" s="60" t="s">
        <v>56</v>
      </c>
    </row>
    <row r="35" spans="1:9" ht="12.75" customHeight="1">
      <c r="A35" s="58">
        <v>31</v>
      </c>
      <c r="B35" s="94" t="s">
        <v>76</v>
      </c>
      <c r="C35" s="56">
        <f t="shared" si="0"/>
        <v>4</v>
      </c>
      <c r="D35" s="60" t="s">
        <v>56</v>
      </c>
      <c r="E35" s="60" t="s">
        <v>56</v>
      </c>
      <c r="F35" s="57">
        <v>4</v>
      </c>
      <c r="G35" s="57" t="s">
        <v>56</v>
      </c>
      <c r="H35" s="57" t="s">
        <v>56</v>
      </c>
      <c r="I35" s="60" t="s">
        <v>56</v>
      </c>
    </row>
    <row r="36" spans="1:9" ht="12.75" customHeight="1">
      <c r="A36" s="58">
        <v>32</v>
      </c>
      <c r="B36" s="94" t="s">
        <v>95</v>
      </c>
      <c r="C36" s="56">
        <f t="shared" si="0"/>
        <v>3</v>
      </c>
      <c r="D36" s="60" t="s">
        <v>56</v>
      </c>
      <c r="E36" s="60" t="s">
        <v>56</v>
      </c>
      <c r="F36" s="60" t="s">
        <v>56</v>
      </c>
      <c r="G36" s="60" t="s">
        <v>56</v>
      </c>
      <c r="H36" s="60" t="s">
        <v>56</v>
      </c>
      <c r="I36" s="57">
        <v>3</v>
      </c>
    </row>
    <row r="37" spans="1:9" ht="12.75" customHeight="1">
      <c r="A37" s="58">
        <v>33</v>
      </c>
      <c r="B37" s="94" t="s">
        <v>87</v>
      </c>
      <c r="C37" s="56">
        <f t="shared" si="0"/>
        <v>2</v>
      </c>
      <c r="D37" s="60" t="s">
        <v>56</v>
      </c>
      <c r="E37" s="60" t="s">
        <v>56</v>
      </c>
      <c r="F37" s="57" t="s">
        <v>56</v>
      </c>
      <c r="G37" s="57">
        <v>2</v>
      </c>
      <c r="H37" s="57" t="s">
        <v>56</v>
      </c>
      <c r="I37" s="60" t="s">
        <v>56</v>
      </c>
    </row>
    <row r="38" spans="1:9" ht="12.75" customHeight="1">
      <c r="A38" s="58">
        <v>34</v>
      </c>
      <c r="B38" s="94" t="s">
        <v>77</v>
      </c>
      <c r="C38" s="56">
        <f t="shared" si="0"/>
        <v>2</v>
      </c>
      <c r="D38" s="60" t="s">
        <v>56</v>
      </c>
      <c r="E38" s="60" t="s">
        <v>56</v>
      </c>
      <c r="F38" s="57">
        <v>2</v>
      </c>
      <c r="G38" s="57" t="s">
        <v>56</v>
      </c>
      <c r="H38" s="57" t="s">
        <v>56</v>
      </c>
      <c r="I38" s="60" t="s">
        <v>56</v>
      </c>
    </row>
    <row r="39" spans="1:9" ht="12.75" customHeight="1">
      <c r="A39" s="58">
        <v>35</v>
      </c>
      <c r="B39" s="94" t="s">
        <v>92</v>
      </c>
      <c r="C39" s="56">
        <f t="shared" si="0"/>
        <v>1</v>
      </c>
      <c r="D39" s="60" t="s">
        <v>56</v>
      </c>
      <c r="E39" s="60" t="s">
        <v>56</v>
      </c>
      <c r="F39" s="57" t="s">
        <v>56</v>
      </c>
      <c r="G39" s="57" t="s">
        <v>56</v>
      </c>
      <c r="H39" s="57">
        <v>1</v>
      </c>
      <c r="I39" s="60" t="s">
        <v>56</v>
      </c>
    </row>
    <row r="40" spans="1:9" ht="12.75" customHeight="1">
      <c r="A40" s="58">
        <v>36</v>
      </c>
      <c r="B40" s="59" t="s">
        <v>55</v>
      </c>
      <c r="C40" s="56">
        <f t="shared" si="0"/>
        <v>1</v>
      </c>
      <c r="D40" s="60" t="s">
        <v>56</v>
      </c>
      <c r="E40" s="60">
        <v>1</v>
      </c>
      <c r="F40" s="60" t="s">
        <v>56</v>
      </c>
      <c r="G40" s="60" t="s">
        <v>56</v>
      </c>
      <c r="H40" s="60" t="s">
        <v>56</v>
      </c>
      <c r="I40" s="60" t="s">
        <v>56</v>
      </c>
    </row>
    <row r="41" spans="1:9" ht="18" customHeight="1">
      <c r="A41" s="101" t="s">
        <v>14</v>
      </c>
      <c r="B41" s="101"/>
      <c r="C41" s="101"/>
      <c r="D41" s="101"/>
      <c r="E41" s="101"/>
      <c r="F41" s="101"/>
      <c r="G41" s="101"/>
      <c r="H41" s="101"/>
      <c r="I41" s="101"/>
    </row>
    <row r="42" spans="1:9" ht="12.75" customHeight="1">
      <c r="A42" s="58">
        <v>1</v>
      </c>
      <c r="B42" s="100" t="s">
        <v>23</v>
      </c>
      <c r="C42" s="56">
        <f aca="true" t="shared" si="1" ref="C42:C58">SUM(D42:I42)</f>
        <v>219</v>
      </c>
      <c r="D42" s="60">
        <v>50</v>
      </c>
      <c r="E42" s="60" t="s">
        <v>56</v>
      </c>
      <c r="F42" s="60">
        <v>44</v>
      </c>
      <c r="G42" s="60">
        <v>25</v>
      </c>
      <c r="H42" s="60">
        <v>25</v>
      </c>
      <c r="I42" s="60">
        <v>75</v>
      </c>
    </row>
    <row r="43" spans="1:9" ht="12.75" customHeight="1">
      <c r="A43" s="58">
        <v>2</v>
      </c>
      <c r="B43" s="100" t="s">
        <v>26</v>
      </c>
      <c r="C43" s="56">
        <f t="shared" si="1"/>
        <v>196</v>
      </c>
      <c r="D43" s="60">
        <v>36</v>
      </c>
      <c r="E43" s="60">
        <v>22</v>
      </c>
      <c r="F43" s="60">
        <v>40</v>
      </c>
      <c r="G43" s="60">
        <v>16</v>
      </c>
      <c r="H43" s="60">
        <v>22</v>
      </c>
      <c r="I43" s="60">
        <v>60</v>
      </c>
    </row>
    <row r="44" spans="1:9" ht="12.75" customHeight="1">
      <c r="A44" s="58">
        <v>3</v>
      </c>
      <c r="B44" s="100" t="s">
        <v>82</v>
      </c>
      <c r="C44" s="56">
        <f t="shared" si="1"/>
        <v>176</v>
      </c>
      <c r="D44" s="60" t="s">
        <v>56</v>
      </c>
      <c r="E44" s="60">
        <v>18</v>
      </c>
      <c r="F44" s="60">
        <v>50</v>
      </c>
      <c r="G44" s="60">
        <v>22</v>
      </c>
      <c r="H44" s="60">
        <v>20</v>
      </c>
      <c r="I44" s="60">
        <v>66</v>
      </c>
    </row>
    <row r="45" spans="1:9" ht="12.75" customHeight="1">
      <c r="A45" s="58">
        <v>4</v>
      </c>
      <c r="B45" s="100" t="s">
        <v>25</v>
      </c>
      <c r="C45" s="56">
        <f t="shared" si="1"/>
        <v>152</v>
      </c>
      <c r="D45" s="60">
        <v>40</v>
      </c>
      <c r="E45" s="60">
        <v>20</v>
      </c>
      <c r="F45" s="60">
        <v>28</v>
      </c>
      <c r="G45" s="60">
        <v>14</v>
      </c>
      <c r="H45" s="60">
        <v>14</v>
      </c>
      <c r="I45" s="60">
        <v>36</v>
      </c>
    </row>
    <row r="46" spans="1:9" ht="12.75" customHeight="1">
      <c r="A46" s="58">
        <v>5</v>
      </c>
      <c r="B46" s="99" t="s">
        <v>29</v>
      </c>
      <c r="C46" s="56">
        <f t="shared" si="1"/>
        <v>150</v>
      </c>
      <c r="D46" s="60">
        <v>24</v>
      </c>
      <c r="E46" s="60" t="s">
        <v>56</v>
      </c>
      <c r="F46" s="60">
        <v>36</v>
      </c>
      <c r="G46" s="60">
        <v>18</v>
      </c>
      <c r="H46" s="60">
        <v>18</v>
      </c>
      <c r="I46" s="60">
        <v>54</v>
      </c>
    </row>
    <row r="47" spans="1:9" ht="12.75" customHeight="1">
      <c r="A47" s="58">
        <v>6</v>
      </c>
      <c r="B47" s="100" t="s">
        <v>30</v>
      </c>
      <c r="C47" s="56">
        <f t="shared" si="1"/>
        <v>145</v>
      </c>
      <c r="D47" s="60">
        <v>20</v>
      </c>
      <c r="E47" s="60">
        <v>25</v>
      </c>
      <c r="F47" s="60">
        <v>16</v>
      </c>
      <c r="G47" s="60">
        <v>20</v>
      </c>
      <c r="H47" s="60">
        <v>16</v>
      </c>
      <c r="I47" s="60">
        <v>48</v>
      </c>
    </row>
    <row r="48" spans="1:9" ht="12.75" customHeight="1">
      <c r="A48" s="58">
        <v>7</v>
      </c>
      <c r="B48" s="59" t="s">
        <v>33</v>
      </c>
      <c r="C48" s="56">
        <f t="shared" si="1"/>
        <v>92</v>
      </c>
      <c r="D48" s="60">
        <v>12</v>
      </c>
      <c r="E48" s="60">
        <v>14</v>
      </c>
      <c r="F48" s="60">
        <v>32</v>
      </c>
      <c r="G48" s="60">
        <v>10</v>
      </c>
      <c r="H48" s="60" t="s">
        <v>56</v>
      </c>
      <c r="I48" s="60">
        <v>24</v>
      </c>
    </row>
    <row r="49" spans="1:9" ht="12.75" customHeight="1">
      <c r="A49" s="58">
        <v>8</v>
      </c>
      <c r="B49" s="99" t="s">
        <v>24</v>
      </c>
      <c r="C49" s="56">
        <f t="shared" si="1"/>
        <v>68</v>
      </c>
      <c r="D49" s="60">
        <v>44</v>
      </c>
      <c r="E49" s="60" t="s">
        <v>56</v>
      </c>
      <c r="F49" s="60">
        <v>24</v>
      </c>
      <c r="G49" s="60" t="s">
        <v>56</v>
      </c>
      <c r="H49" s="60" t="s">
        <v>56</v>
      </c>
      <c r="I49" s="60" t="s">
        <v>56</v>
      </c>
    </row>
    <row r="50" spans="1:9" ht="12.75" customHeight="1">
      <c r="A50" s="58">
        <v>9</v>
      </c>
      <c r="B50" s="59" t="s">
        <v>27</v>
      </c>
      <c r="C50" s="56">
        <f t="shared" si="1"/>
        <v>66</v>
      </c>
      <c r="D50" s="60">
        <v>32</v>
      </c>
      <c r="E50" s="60">
        <v>16</v>
      </c>
      <c r="F50" s="60">
        <v>12</v>
      </c>
      <c r="G50" s="60">
        <v>6</v>
      </c>
      <c r="H50" s="60" t="s">
        <v>56</v>
      </c>
      <c r="I50" s="60" t="s">
        <v>56</v>
      </c>
    </row>
    <row r="51" spans="1:9" ht="12.75" customHeight="1">
      <c r="A51" s="58">
        <v>10</v>
      </c>
      <c r="B51" s="59" t="s">
        <v>32</v>
      </c>
      <c r="C51" s="56">
        <f t="shared" si="1"/>
        <v>56</v>
      </c>
      <c r="D51" s="60">
        <v>14</v>
      </c>
      <c r="E51" s="60" t="s">
        <v>56</v>
      </c>
      <c r="F51" s="60" t="s">
        <v>56</v>
      </c>
      <c r="G51" s="60" t="s">
        <v>56</v>
      </c>
      <c r="H51" s="60" t="s">
        <v>56</v>
      </c>
      <c r="I51" s="60">
        <v>42</v>
      </c>
    </row>
    <row r="52" spans="1:9" ht="12.75" customHeight="1">
      <c r="A52" s="58">
        <v>11</v>
      </c>
      <c r="B52" s="59" t="s">
        <v>88</v>
      </c>
      <c r="C52" s="56">
        <f t="shared" si="1"/>
        <v>42</v>
      </c>
      <c r="D52" s="60" t="s">
        <v>56</v>
      </c>
      <c r="E52" s="60" t="s">
        <v>56</v>
      </c>
      <c r="F52" s="60" t="s">
        <v>56</v>
      </c>
      <c r="G52" s="60">
        <v>12</v>
      </c>
      <c r="H52" s="60" t="s">
        <v>56</v>
      </c>
      <c r="I52" s="60">
        <v>30</v>
      </c>
    </row>
    <row r="53" spans="1:9" ht="12.75" customHeight="1">
      <c r="A53" s="58">
        <v>12</v>
      </c>
      <c r="B53" s="59" t="s">
        <v>35</v>
      </c>
      <c r="C53" s="56">
        <f t="shared" si="1"/>
        <v>42</v>
      </c>
      <c r="D53" s="60">
        <v>8</v>
      </c>
      <c r="E53" s="60">
        <v>12</v>
      </c>
      <c r="F53" s="60">
        <v>14</v>
      </c>
      <c r="G53" s="60">
        <v>8</v>
      </c>
      <c r="H53" s="60" t="s">
        <v>56</v>
      </c>
      <c r="I53" s="60" t="s">
        <v>56</v>
      </c>
    </row>
    <row r="54" spans="1:9" ht="12.75" customHeight="1">
      <c r="A54" s="58">
        <v>13</v>
      </c>
      <c r="B54" s="59" t="s">
        <v>28</v>
      </c>
      <c r="C54" s="56">
        <f t="shared" si="1"/>
        <v>38</v>
      </c>
      <c r="D54" s="60">
        <v>28</v>
      </c>
      <c r="E54" s="60" t="s">
        <v>56</v>
      </c>
      <c r="F54" s="60">
        <v>10</v>
      </c>
      <c r="G54" s="60" t="s">
        <v>56</v>
      </c>
      <c r="H54" s="60" t="s">
        <v>56</v>
      </c>
      <c r="I54" s="60" t="s">
        <v>56</v>
      </c>
    </row>
    <row r="55" spans="1:9" ht="13.5" customHeight="1">
      <c r="A55" s="58">
        <v>14</v>
      </c>
      <c r="B55" s="59" t="s">
        <v>31</v>
      </c>
      <c r="C55" s="56">
        <f t="shared" si="1"/>
        <v>36</v>
      </c>
      <c r="D55" s="60">
        <v>16</v>
      </c>
      <c r="E55" s="60" t="s">
        <v>56</v>
      </c>
      <c r="F55" s="60">
        <v>20</v>
      </c>
      <c r="G55" s="60" t="s">
        <v>56</v>
      </c>
      <c r="H55" s="60" t="s">
        <v>56</v>
      </c>
      <c r="I55" s="60" t="s">
        <v>56</v>
      </c>
    </row>
    <row r="56" spans="1:9" ht="12.75" customHeight="1">
      <c r="A56" s="58">
        <v>15</v>
      </c>
      <c r="B56" s="59" t="s">
        <v>78</v>
      </c>
      <c r="C56" s="56">
        <f t="shared" si="1"/>
        <v>29</v>
      </c>
      <c r="D56" s="60" t="s">
        <v>56</v>
      </c>
      <c r="E56" s="60" t="s">
        <v>56</v>
      </c>
      <c r="F56" s="60">
        <v>8</v>
      </c>
      <c r="G56" s="60" t="s">
        <v>56</v>
      </c>
      <c r="H56" s="60" t="s">
        <v>56</v>
      </c>
      <c r="I56" s="60">
        <v>21</v>
      </c>
    </row>
    <row r="57" spans="1:9" ht="12.75" customHeight="1">
      <c r="A57" s="58">
        <v>16</v>
      </c>
      <c r="B57" s="59" t="s">
        <v>89</v>
      </c>
      <c r="C57" s="56">
        <f t="shared" si="1"/>
        <v>25</v>
      </c>
      <c r="D57" s="60" t="s">
        <v>56</v>
      </c>
      <c r="E57" s="60" t="s">
        <v>56</v>
      </c>
      <c r="F57" s="60" t="s">
        <v>56</v>
      </c>
      <c r="G57" s="60">
        <v>7</v>
      </c>
      <c r="H57" s="60" t="s">
        <v>56</v>
      </c>
      <c r="I57" s="60">
        <v>18</v>
      </c>
    </row>
    <row r="58" spans="1:9" ht="12.75" customHeight="1">
      <c r="A58" s="58">
        <v>17</v>
      </c>
      <c r="B58" s="59" t="s">
        <v>34</v>
      </c>
      <c r="C58" s="56">
        <f t="shared" si="1"/>
        <v>16</v>
      </c>
      <c r="D58" s="60">
        <v>10</v>
      </c>
      <c r="E58" s="60" t="s">
        <v>56</v>
      </c>
      <c r="F58" s="60">
        <v>6</v>
      </c>
      <c r="G58" s="60" t="s">
        <v>56</v>
      </c>
      <c r="H58" s="60" t="s">
        <v>56</v>
      </c>
      <c r="I58" s="60" t="s">
        <v>56</v>
      </c>
    </row>
  </sheetData>
  <sheetProtection/>
  <mergeCells count="11">
    <mergeCell ref="I1:I2"/>
    <mergeCell ref="A4:I4"/>
    <mergeCell ref="A41:I41"/>
    <mergeCell ref="D1:D2"/>
    <mergeCell ref="E1:E2"/>
    <mergeCell ref="A1:A3"/>
    <mergeCell ref="C1:C3"/>
    <mergeCell ref="B1:B3"/>
    <mergeCell ref="F1:F2"/>
    <mergeCell ref="G1:G2"/>
    <mergeCell ref="H1:H2"/>
  </mergeCells>
  <printOptions horizontalCentered="1" verticalCentered="1"/>
  <pageMargins left="0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.421875" style="4" customWidth="1"/>
    <col min="2" max="2" width="25.00390625" style="18" customWidth="1"/>
    <col min="3" max="3" width="12.140625" style="18" customWidth="1"/>
    <col min="4" max="9" width="6.00390625" style="4" customWidth="1"/>
    <col min="10" max="11" width="7.421875" style="4" customWidth="1"/>
    <col min="12" max="15" width="5.00390625" style="4" customWidth="1"/>
    <col min="16" max="17" width="7.421875" style="4" customWidth="1"/>
    <col min="18" max="18" width="9.140625" style="4" customWidth="1"/>
    <col min="19" max="19" width="9.140625" style="50" customWidth="1"/>
    <col min="20" max="16384" width="9.140625" style="18" customWidth="1"/>
  </cols>
  <sheetData>
    <row r="1" spans="1:19" s="4" customFormat="1" ht="18.75" customHeight="1">
      <c r="A1" s="107" t="s">
        <v>15</v>
      </c>
      <c r="B1" s="112" t="s">
        <v>1</v>
      </c>
      <c r="C1" s="114" t="s">
        <v>16</v>
      </c>
      <c r="D1" s="107" t="s">
        <v>52</v>
      </c>
      <c r="E1" s="108"/>
      <c r="F1" s="108"/>
      <c r="G1" s="108"/>
      <c r="H1" s="108"/>
      <c r="I1" s="108"/>
      <c r="J1" s="108"/>
      <c r="K1" s="109"/>
      <c r="L1" s="107" t="s">
        <v>54</v>
      </c>
      <c r="M1" s="108"/>
      <c r="N1" s="108"/>
      <c r="O1" s="108"/>
      <c r="P1" s="108"/>
      <c r="Q1" s="109"/>
      <c r="R1" s="110" t="s">
        <v>17</v>
      </c>
      <c r="S1" s="109"/>
    </row>
    <row r="2" spans="1:19" s="4" customFormat="1" ht="28.5" customHeight="1" thickBot="1">
      <c r="A2" s="111"/>
      <c r="B2" s="113"/>
      <c r="C2" s="115"/>
      <c r="D2" s="5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 t="s">
        <v>18</v>
      </c>
      <c r="K2" s="7" t="s">
        <v>19</v>
      </c>
      <c r="L2" s="5">
        <v>1</v>
      </c>
      <c r="M2" s="6">
        <v>2</v>
      </c>
      <c r="N2" s="6">
        <v>3</v>
      </c>
      <c r="O2" s="6">
        <v>4</v>
      </c>
      <c r="P2" s="6" t="s">
        <v>20</v>
      </c>
      <c r="Q2" s="7" t="s">
        <v>21</v>
      </c>
      <c r="R2" s="8" t="s">
        <v>0</v>
      </c>
      <c r="S2" s="9" t="s">
        <v>22</v>
      </c>
    </row>
    <row r="3" spans="1:19" ht="13.5">
      <c r="A3" s="10">
        <v>1</v>
      </c>
      <c r="B3" s="11" t="s">
        <v>23</v>
      </c>
      <c r="C3" s="51">
        <v>50</v>
      </c>
      <c r="D3" s="12">
        <v>149</v>
      </c>
      <c r="E3" s="13">
        <v>192</v>
      </c>
      <c r="F3" s="13">
        <v>194</v>
      </c>
      <c r="G3" s="13">
        <v>202</v>
      </c>
      <c r="H3" s="13">
        <v>152</v>
      </c>
      <c r="I3" s="13">
        <v>192</v>
      </c>
      <c r="J3" s="14">
        <f>SUM(D3:I3)/6</f>
        <v>180.16666666666666</v>
      </c>
      <c r="K3" s="15">
        <f aca="true" t="shared" si="0" ref="K3:K31">SUM(D3:I3)</f>
        <v>1081</v>
      </c>
      <c r="L3" s="12">
        <v>231</v>
      </c>
      <c r="M3" s="13">
        <v>167</v>
      </c>
      <c r="N3" s="13">
        <v>202</v>
      </c>
      <c r="O3" s="13">
        <v>162</v>
      </c>
      <c r="P3" s="14">
        <f>SUM(L3:O3)/4</f>
        <v>190.5</v>
      </c>
      <c r="Q3" s="15">
        <f aca="true" t="shared" si="1" ref="Q3:Q31">SUM(L3:O3)</f>
        <v>762</v>
      </c>
      <c r="R3" s="16">
        <f aca="true" t="shared" si="2" ref="R3:R31">K3+Q3</f>
        <v>1843</v>
      </c>
      <c r="S3" s="17">
        <f>R3/10</f>
        <v>184.3</v>
      </c>
    </row>
    <row r="4" spans="1:19" ht="13.5">
      <c r="A4" s="19">
        <v>2</v>
      </c>
      <c r="B4" s="20" t="s">
        <v>24</v>
      </c>
      <c r="C4" s="51">
        <v>44</v>
      </c>
      <c r="D4" s="21">
        <v>177</v>
      </c>
      <c r="E4" s="22">
        <v>213</v>
      </c>
      <c r="F4" s="22">
        <v>184</v>
      </c>
      <c r="G4" s="22">
        <v>162</v>
      </c>
      <c r="H4" s="22">
        <v>214</v>
      </c>
      <c r="I4" s="22">
        <v>169</v>
      </c>
      <c r="J4" s="23">
        <f aca="true" t="shared" si="3" ref="J4:J31">SUM(D4:I4)/6</f>
        <v>186.5</v>
      </c>
      <c r="K4" s="24">
        <f t="shared" si="0"/>
        <v>1119</v>
      </c>
      <c r="L4" s="21">
        <v>170</v>
      </c>
      <c r="M4" s="22">
        <v>145</v>
      </c>
      <c r="N4" s="22">
        <v>166</v>
      </c>
      <c r="O4" s="22">
        <v>169</v>
      </c>
      <c r="P4" s="23">
        <f aca="true" t="shared" si="4" ref="P4:P31">SUM(L4:O4)/4</f>
        <v>162.5</v>
      </c>
      <c r="Q4" s="24">
        <f t="shared" si="1"/>
        <v>650</v>
      </c>
      <c r="R4" s="25">
        <f t="shared" si="2"/>
        <v>1769</v>
      </c>
      <c r="S4" s="26">
        <f aca="true" t="shared" si="5" ref="S4:S31">R4/10</f>
        <v>176.9</v>
      </c>
    </row>
    <row r="5" spans="1:19" ht="13.5">
      <c r="A5" s="19">
        <v>3</v>
      </c>
      <c r="B5" s="20" t="s">
        <v>25</v>
      </c>
      <c r="C5" s="51">
        <v>40</v>
      </c>
      <c r="D5" s="21">
        <v>167</v>
      </c>
      <c r="E5" s="22">
        <v>195</v>
      </c>
      <c r="F5" s="22">
        <v>181</v>
      </c>
      <c r="G5" s="22">
        <v>201</v>
      </c>
      <c r="H5" s="22">
        <v>238</v>
      </c>
      <c r="I5" s="22">
        <v>152</v>
      </c>
      <c r="J5" s="23">
        <f t="shared" si="3"/>
        <v>189</v>
      </c>
      <c r="K5" s="24">
        <f t="shared" si="0"/>
        <v>1134</v>
      </c>
      <c r="L5" s="21">
        <v>103</v>
      </c>
      <c r="M5" s="22">
        <v>149</v>
      </c>
      <c r="N5" s="22">
        <v>162</v>
      </c>
      <c r="O5" s="22">
        <v>146</v>
      </c>
      <c r="P5" s="23">
        <f t="shared" si="4"/>
        <v>140</v>
      </c>
      <c r="Q5" s="24">
        <f t="shared" si="1"/>
        <v>560</v>
      </c>
      <c r="R5" s="25">
        <f t="shared" si="2"/>
        <v>1694</v>
      </c>
      <c r="S5" s="26">
        <f t="shared" si="5"/>
        <v>169.4</v>
      </c>
    </row>
    <row r="6" spans="1:19" ht="13.5">
      <c r="A6" s="19">
        <v>4</v>
      </c>
      <c r="B6" s="20" t="s">
        <v>26</v>
      </c>
      <c r="C6" s="51">
        <v>36</v>
      </c>
      <c r="D6" s="21">
        <v>177</v>
      </c>
      <c r="E6" s="22">
        <v>185</v>
      </c>
      <c r="F6" s="22">
        <v>190</v>
      </c>
      <c r="G6" s="22">
        <v>176</v>
      </c>
      <c r="H6" s="22">
        <v>150</v>
      </c>
      <c r="I6" s="22">
        <v>186</v>
      </c>
      <c r="J6" s="23">
        <f t="shared" si="3"/>
        <v>177.33333333333334</v>
      </c>
      <c r="K6" s="24">
        <f t="shared" si="0"/>
        <v>1064</v>
      </c>
      <c r="L6" s="21">
        <v>178</v>
      </c>
      <c r="M6" s="22">
        <v>164</v>
      </c>
      <c r="N6" s="22">
        <v>124</v>
      </c>
      <c r="O6" s="22">
        <v>145</v>
      </c>
      <c r="P6" s="23">
        <f t="shared" si="4"/>
        <v>152.75</v>
      </c>
      <c r="Q6" s="24">
        <f t="shared" si="1"/>
        <v>611</v>
      </c>
      <c r="R6" s="25">
        <f t="shared" si="2"/>
        <v>1675</v>
      </c>
      <c r="S6" s="26">
        <f t="shared" si="5"/>
        <v>167.5</v>
      </c>
    </row>
    <row r="7" spans="1:19" ht="13.5">
      <c r="A7" s="19">
        <v>5</v>
      </c>
      <c r="B7" s="20" t="s">
        <v>27</v>
      </c>
      <c r="C7" s="51">
        <v>32</v>
      </c>
      <c r="D7" s="21">
        <v>202</v>
      </c>
      <c r="E7" s="22">
        <v>153</v>
      </c>
      <c r="F7" s="22">
        <v>148</v>
      </c>
      <c r="G7" s="22">
        <v>186</v>
      </c>
      <c r="H7" s="22">
        <v>178</v>
      </c>
      <c r="I7" s="22">
        <v>153</v>
      </c>
      <c r="J7" s="23">
        <f t="shared" si="3"/>
        <v>170</v>
      </c>
      <c r="K7" s="24">
        <f t="shared" si="0"/>
        <v>1020</v>
      </c>
      <c r="L7" s="21">
        <v>143</v>
      </c>
      <c r="M7" s="22">
        <v>189</v>
      </c>
      <c r="N7" s="22">
        <v>158</v>
      </c>
      <c r="O7" s="22">
        <v>155</v>
      </c>
      <c r="P7" s="23">
        <f t="shared" si="4"/>
        <v>161.25</v>
      </c>
      <c r="Q7" s="24">
        <f t="shared" si="1"/>
        <v>645</v>
      </c>
      <c r="R7" s="25">
        <f t="shared" si="2"/>
        <v>1665</v>
      </c>
      <c r="S7" s="26">
        <f t="shared" si="5"/>
        <v>166.5</v>
      </c>
    </row>
    <row r="8" spans="1:19" ht="13.5">
      <c r="A8" s="19">
        <v>6</v>
      </c>
      <c r="B8" s="20" t="s">
        <v>28</v>
      </c>
      <c r="C8" s="51">
        <v>28</v>
      </c>
      <c r="D8" s="21">
        <v>137</v>
      </c>
      <c r="E8" s="22">
        <v>160</v>
      </c>
      <c r="F8" s="22">
        <v>171</v>
      </c>
      <c r="G8" s="22">
        <v>154</v>
      </c>
      <c r="H8" s="22">
        <v>144</v>
      </c>
      <c r="I8" s="22">
        <v>174</v>
      </c>
      <c r="J8" s="23">
        <f t="shared" si="3"/>
        <v>156.66666666666666</v>
      </c>
      <c r="K8" s="24">
        <f t="shared" si="0"/>
        <v>940</v>
      </c>
      <c r="L8" s="21">
        <v>173</v>
      </c>
      <c r="M8" s="22">
        <v>189</v>
      </c>
      <c r="N8" s="22">
        <v>170</v>
      </c>
      <c r="O8" s="22">
        <v>181</v>
      </c>
      <c r="P8" s="23">
        <f t="shared" si="4"/>
        <v>178.25</v>
      </c>
      <c r="Q8" s="24">
        <f t="shared" si="1"/>
        <v>713</v>
      </c>
      <c r="R8" s="25">
        <f t="shared" si="2"/>
        <v>1653</v>
      </c>
      <c r="S8" s="26">
        <f t="shared" si="5"/>
        <v>165.3</v>
      </c>
    </row>
    <row r="9" spans="1:19" ht="13.5">
      <c r="A9" s="19">
        <v>7</v>
      </c>
      <c r="B9" s="20" t="s">
        <v>29</v>
      </c>
      <c r="C9" s="51">
        <v>24</v>
      </c>
      <c r="D9" s="21">
        <v>178</v>
      </c>
      <c r="E9" s="22">
        <v>160</v>
      </c>
      <c r="F9" s="22">
        <v>167</v>
      </c>
      <c r="G9" s="22">
        <v>152</v>
      </c>
      <c r="H9" s="22">
        <v>167</v>
      </c>
      <c r="I9" s="22">
        <v>179</v>
      </c>
      <c r="J9" s="23">
        <f t="shared" si="3"/>
        <v>167.16666666666666</v>
      </c>
      <c r="K9" s="24">
        <f t="shared" si="0"/>
        <v>1003</v>
      </c>
      <c r="L9" s="21">
        <v>182</v>
      </c>
      <c r="M9" s="22">
        <v>138</v>
      </c>
      <c r="N9" s="22">
        <v>169</v>
      </c>
      <c r="O9" s="22">
        <v>144</v>
      </c>
      <c r="P9" s="23">
        <f t="shared" si="4"/>
        <v>158.25</v>
      </c>
      <c r="Q9" s="24">
        <f t="shared" si="1"/>
        <v>633</v>
      </c>
      <c r="R9" s="25">
        <f t="shared" si="2"/>
        <v>1636</v>
      </c>
      <c r="S9" s="26">
        <f t="shared" si="5"/>
        <v>163.6</v>
      </c>
    </row>
    <row r="10" spans="1:19" ht="13.5">
      <c r="A10" s="19">
        <v>8</v>
      </c>
      <c r="B10" s="20" t="s">
        <v>30</v>
      </c>
      <c r="C10" s="51">
        <v>20</v>
      </c>
      <c r="D10" s="21">
        <v>151</v>
      </c>
      <c r="E10" s="22">
        <v>174</v>
      </c>
      <c r="F10" s="22">
        <v>162</v>
      </c>
      <c r="G10" s="22">
        <v>138</v>
      </c>
      <c r="H10" s="22">
        <v>140</v>
      </c>
      <c r="I10" s="22">
        <v>186</v>
      </c>
      <c r="J10" s="23">
        <f t="shared" si="3"/>
        <v>158.5</v>
      </c>
      <c r="K10" s="24">
        <f t="shared" si="0"/>
        <v>951</v>
      </c>
      <c r="L10" s="21">
        <v>182</v>
      </c>
      <c r="M10" s="22">
        <v>156</v>
      </c>
      <c r="N10" s="22">
        <v>172</v>
      </c>
      <c r="O10" s="22">
        <v>134</v>
      </c>
      <c r="P10" s="23">
        <f t="shared" si="4"/>
        <v>161</v>
      </c>
      <c r="Q10" s="24">
        <f t="shared" si="1"/>
        <v>644</v>
      </c>
      <c r="R10" s="25">
        <f t="shared" si="2"/>
        <v>1595</v>
      </c>
      <c r="S10" s="26">
        <f t="shared" si="5"/>
        <v>159.5</v>
      </c>
    </row>
    <row r="11" spans="1:19" ht="13.5">
      <c r="A11" s="19">
        <v>9</v>
      </c>
      <c r="B11" s="20" t="s">
        <v>31</v>
      </c>
      <c r="C11" s="51">
        <v>16</v>
      </c>
      <c r="D11" s="21">
        <v>174</v>
      </c>
      <c r="E11" s="22">
        <v>143</v>
      </c>
      <c r="F11" s="22">
        <v>182</v>
      </c>
      <c r="G11" s="22">
        <v>132</v>
      </c>
      <c r="H11" s="22">
        <v>140</v>
      </c>
      <c r="I11" s="22">
        <v>122</v>
      </c>
      <c r="J11" s="23">
        <f t="shared" si="3"/>
        <v>148.83333333333334</v>
      </c>
      <c r="K11" s="24">
        <f t="shared" si="0"/>
        <v>893</v>
      </c>
      <c r="L11" s="21">
        <v>140</v>
      </c>
      <c r="M11" s="22">
        <v>129</v>
      </c>
      <c r="N11" s="22">
        <v>166</v>
      </c>
      <c r="O11" s="22">
        <v>189</v>
      </c>
      <c r="P11" s="23">
        <f t="shared" si="4"/>
        <v>156</v>
      </c>
      <c r="Q11" s="24">
        <f t="shared" si="1"/>
        <v>624</v>
      </c>
      <c r="R11" s="25">
        <f t="shared" si="2"/>
        <v>1517</v>
      </c>
      <c r="S11" s="26">
        <f t="shared" si="5"/>
        <v>151.7</v>
      </c>
    </row>
    <row r="12" spans="1:19" ht="13.5">
      <c r="A12" s="19">
        <v>10</v>
      </c>
      <c r="B12" s="20" t="s">
        <v>32</v>
      </c>
      <c r="C12" s="51">
        <v>14</v>
      </c>
      <c r="D12" s="21">
        <v>124</v>
      </c>
      <c r="E12" s="22">
        <v>179</v>
      </c>
      <c r="F12" s="22">
        <v>182</v>
      </c>
      <c r="G12" s="22">
        <v>162</v>
      </c>
      <c r="H12" s="22">
        <v>158</v>
      </c>
      <c r="I12" s="22">
        <v>170</v>
      </c>
      <c r="J12" s="23">
        <f t="shared" si="3"/>
        <v>162.5</v>
      </c>
      <c r="K12" s="24">
        <f t="shared" si="0"/>
        <v>975</v>
      </c>
      <c r="L12" s="21">
        <v>146</v>
      </c>
      <c r="M12" s="22">
        <v>115</v>
      </c>
      <c r="N12" s="22">
        <v>142</v>
      </c>
      <c r="O12" s="22">
        <v>136</v>
      </c>
      <c r="P12" s="23">
        <f t="shared" si="4"/>
        <v>134.75</v>
      </c>
      <c r="Q12" s="24">
        <f t="shared" si="1"/>
        <v>539</v>
      </c>
      <c r="R12" s="25">
        <f t="shared" si="2"/>
        <v>1514</v>
      </c>
      <c r="S12" s="26">
        <f t="shared" si="5"/>
        <v>151.4</v>
      </c>
    </row>
    <row r="13" spans="1:19" ht="13.5">
      <c r="A13" s="19">
        <v>11</v>
      </c>
      <c r="B13" s="20" t="s">
        <v>33</v>
      </c>
      <c r="C13" s="51">
        <v>12</v>
      </c>
      <c r="D13" s="21">
        <v>189</v>
      </c>
      <c r="E13" s="22">
        <v>128</v>
      </c>
      <c r="F13" s="22">
        <v>148</v>
      </c>
      <c r="G13" s="22">
        <v>193</v>
      </c>
      <c r="H13" s="22">
        <v>151</v>
      </c>
      <c r="I13" s="22">
        <v>137</v>
      </c>
      <c r="J13" s="23">
        <f t="shared" si="3"/>
        <v>157.66666666666666</v>
      </c>
      <c r="K13" s="24">
        <f t="shared" si="0"/>
        <v>946</v>
      </c>
      <c r="L13" s="21">
        <v>140</v>
      </c>
      <c r="M13" s="22">
        <v>139</v>
      </c>
      <c r="N13" s="22">
        <v>121</v>
      </c>
      <c r="O13" s="22">
        <v>160</v>
      </c>
      <c r="P13" s="23">
        <f t="shared" si="4"/>
        <v>140</v>
      </c>
      <c r="Q13" s="24">
        <f t="shared" si="1"/>
        <v>560</v>
      </c>
      <c r="R13" s="25">
        <f t="shared" si="2"/>
        <v>1506</v>
      </c>
      <c r="S13" s="26">
        <f t="shared" si="5"/>
        <v>150.6</v>
      </c>
    </row>
    <row r="14" spans="1:19" ht="13.5">
      <c r="A14" s="19">
        <v>12</v>
      </c>
      <c r="B14" s="20" t="s">
        <v>34</v>
      </c>
      <c r="C14" s="51">
        <v>10</v>
      </c>
      <c r="D14" s="21">
        <v>147</v>
      </c>
      <c r="E14" s="22">
        <v>155</v>
      </c>
      <c r="F14" s="22">
        <v>125</v>
      </c>
      <c r="G14" s="22">
        <v>161</v>
      </c>
      <c r="H14" s="22">
        <v>158</v>
      </c>
      <c r="I14" s="22">
        <v>98</v>
      </c>
      <c r="J14" s="23">
        <f t="shared" si="3"/>
        <v>140.66666666666666</v>
      </c>
      <c r="K14" s="24">
        <f t="shared" si="0"/>
        <v>844</v>
      </c>
      <c r="L14" s="21">
        <v>157</v>
      </c>
      <c r="M14" s="22">
        <v>153</v>
      </c>
      <c r="N14" s="22">
        <v>124</v>
      </c>
      <c r="O14" s="22">
        <v>149</v>
      </c>
      <c r="P14" s="23">
        <f t="shared" si="4"/>
        <v>145.75</v>
      </c>
      <c r="Q14" s="24">
        <f t="shared" si="1"/>
        <v>583</v>
      </c>
      <c r="R14" s="25">
        <f t="shared" si="2"/>
        <v>1427</v>
      </c>
      <c r="S14" s="26">
        <f t="shared" si="5"/>
        <v>142.7</v>
      </c>
    </row>
    <row r="15" spans="1:19" ht="14.25" thickBot="1">
      <c r="A15" s="27">
        <v>13</v>
      </c>
      <c r="B15" s="28" t="s">
        <v>35</v>
      </c>
      <c r="C15" s="52">
        <v>8</v>
      </c>
      <c r="D15" s="29">
        <v>115</v>
      </c>
      <c r="E15" s="30">
        <v>161</v>
      </c>
      <c r="F15" s="30">
        <v>161</v>
      </c>
      <c r="G15" s="30">
        <v>137</v>
      </c>
      <c r="H15" s="30">
        <v>194</v>
      </c>
      <c r="I15" s="30">
        <v>151</v>
      </c>
      <c r="J15" s="31">
        <f t="shared" si="3"/>
        <v>153.16666666666666</v>
      </c>
      <c r="K15" s="32">
        <f t="shared" si="0"/>
        <v>919</v>
      </c>
      <c r="L15" s="29">
        <v>110</v>
      </c>
      <c r="M15" s="30">
        <v>160</v>
      </c>
      <c r="N15" s="30">
        <v>123</v>
      </c>
      <c r="O15" s="30">
        <v>112</v>
      </c>
      <c r="P15" s="31">
        <f t="shared" si="4"/>
        <v>126.25</v>
      </c>
      <c r="Q15" s="32">
        <f t="shared" si="1"/>
        <v>505</v>
      </c>
      <c r="R15" s="33">
        <f t="shared" si="2"/>
        <v>1424</v>
      </c>
      <c r="S15" s="34">
        <f t="shared" si="5"/>
        <v>142.4</v>
      </c>
    </row>
    <row r="16" spans="1:19" ht="13.5">
      <c r="A16" s="35">
        <v>1</v>
      </c>
      <c r="B16" s="36" t="s">
        <v>36</v>
      </c>
      <c r="C16" s="53">
        <v>50</v>
      </c>
      <c r="D16" s="37">
        <v>234</v>
      </c>
      <c r="E16" s="38">
        <v>206</v>
      </c>
      <c r="F16" s="38">
        <v>259</v>
      </c>
      <c r="G16" s="38">
        <v>268</v>
      </c>
      <c r="H16" s="38">
        <v>178</v>
      </c>
      <c r="I16" s="38">
        <v>245</v>
      </c>
      <c r="J16" s="39">
        <f t="shared" si="3"/>
        <v>231.66666666666666</v>
      </c>
      <c r="K16" s="40">
        <f t="shared" si="0"/>
        <v>1390</v>
      </c>
      <c r="L16" s="37">
        <v>212</v>
      </c>
      <c r="M16" s="38">
        <v>179</v>
      </c>
      <c r="N16" s="38">
        <v>192</v>
      </c>
      <c r="O16" s="38">
        <v>194</v>
      </c>
      <c r="P16" s="39">
        <f t="shared" si="4"/>
        <v>194.25</v>
      </c>
      <c r="Q16" s="40">
        <f t="shared" si="1"/>
        <v>777</v>
      </c>
      <c r="R16" s="41">
        <f t="shared" si="2"/>
        <v>2167</v>
      </c>
      <c r="S16" s="42">
        <f t="shared" si="5"/>
        <v>216.7</v>
      </c>
    </row>
    <row r="17" spans="1:19" ht="13.5">
      <c r="A17" s="19">
        <v>2</v>
      </c>
      <c r="B17" s="20" t="s">
        <v>37</v>
      </c>
      <c r="C17" s="54">
        <v>44</v>
      </c>
      <c r="D17" s="21">
        <v>226</v>
      </c>
      <c r="E17" s="22">
        <v>200</v>
      </c>
      <c r="F17" s="22">
        <v>182</v>
      </c>
      <c r="G17" s="22">
        <v>227</v>
      </c>
      <c r="H17" s="22">
        <v>207</v>
      </c>
      <c r="I17" s="22">
        <v>184</v>
      </c>
      <c r="J17" s="23">
        <f t="shared" si="3"/>
        <v>204.33333333333334</v>
      </c>
      <c r="K17" s="24">
        <f t="shared" si="0"/>
        <v>1226</v>
      </c>
      <c r="L17" s="21">
        <v>201</v>
      </c>
      <c r="M17" s="22">
        <v>232</v>
      </c>
      <c r="N17" s="22">
        <v>176</v>
      </c>
      <c r="O17" s="22">
        <v>268</v>
      </c>
      <c r="P17" s="23">
        <f t="shared" si="4"/>
        <v>219.25</v>
      </c>
      <c r="Q17" s="24">
        <f t="shared" si="1"/>
        <v>877</v>
      </c>
      <c r="R17" s="25">
        <f t="shared" si="2"/>
        <v>2103</v>
      </c>
      <c r="S17" s="26">
        <f t="shared" si="5"/>
        <v>210.3</v>
      </c>
    </row>
    <row r="18" spans="1:19" ht="13.5">
      <c r="A18" s="19">
        <v>3</v>
      </c>
      <c r="B18" s="20" t="s">
        <v>38</v>
      </c>
      <c r="C18" s="54">
        <v>40</v>
      </c>
      <c r="D18" s="21">
        <v>258</v>
      </c>
      <c r="E18" s="22">
        <v>224</v>
      </c>
      <c r="F18" s="22">
        <v>226</v>
      </c>
      <c r="G18" s="22">
        <v>225</v>
      </c>
      <c r="H18" s="22">
        <v>191</v>
      </c>
      <c r="I18" s="22">
        <v>195</v>
      </c>
      <c r="J18" s="23">
        <f t="shared" si="3"/>
        <v>219.83333333333334</v>
      </c>
      <c r="K18" s="24">
        <f t="shared" si="0"/>
        <v>1319</v>
      </c>
      <c r="L18" s="21">
        <v>148</v>
      </c>
      <c r="M18" s="22">
        <v>192</v>
      </c>
      <c r="N18" s="22">
        <v>182</v>
      </c>
      <c r="O18" s="22">
        <v>192</v>
      </c>
      <c r="P18" s="23">
        <f t="shared" si="4"/>
        <v>178.5</v>
      </c>
      <c r="Q18" s="24">
        <f t="shared" si="1"/>
        <v>714</v>
      </c>
      <c r="R18" s="25">
        <f t="shared" si="2"/>
        <v>2033</v>
      </c>
      <c r="S18" s="26">
        <f t="shared" si="5"/>
        <v>203.3</v>
      </c>
    </row>
    <row r="19" spans="1:19" ht="13.5">
      <c r="A19" s="19">
        <v>4</v>
      </c>
      <c r="B19" s="20" t="s">
        <v>39</v>
      </c>
      <c r="C19" s="54">
        <v>36</v>
      </c>
      <c r="D19" s="21">
        <v>197</v>
      </c>
      <c r="E19" s="22">
        <v>177</v>
      </c>
      <c r="F19" s="22">
        <v>258</v>
      </c>
      <c r="G19" s="22">
        <v>194</v>
      </c>
      <c r="H19" s="22">
        <v>181</v>
      </c>
      <c r="I19" s="22">
        <v>187</v>
      </c>
      <c r="J19" s="23">
        <f t="shared" si="3"/>
        <v>199</v>
      </c>
      <c r="K19" s="24">
        <f t="shared" si="0"/>
        <v>1194</v>
      </c>
      <c r="L19" s="21">
        <v>203</v>
      </c>
      <c r="M19" s="22">
        <v>208</v>
      </c>
      <c r="N19" s="22">
        <v>217</v>
      </c>
      <c r="O19" s="22">
        <v>186</v>
      </c>
      <c r="P19" s="23">
        <f t="shared" si="4"/>
        <v>203.5</v>
      </c>
      <c r="Q19" s="24">
        <f t="shared" si="1"/>
        <v>814</v>
      </c>
      <c r="R19" s="25">
        <f t="shared" si="2"/>
        <v>2008</v>
      </c>
      <c r="S19" s="26">
        <f t="shared" si="5"/>
        <v>200.8</v>
      </c>
    </row>
    <row r="20" spans="1:19" ht="13.5">
      <c r="A20" s="19">
        <v>5</v>
      </c>
      <c r="B20" s="20" t="s">
        <v>40</v>
      </c>
      <c r="C20" s="54">
        <v>32</v>
      </c>
      <c r="D20" s="21">
        <v>170</v>
      </c>
      <c r="E20" s="22">
        <v>223</v>
      </c>
      <c r="F20" s="22">
        <v>194</v>
      </c>
      <c r="G20" s="22">
        <v>190</v>
      </c>
      <c r="H20" s="22">
        <v>268</v>
      </c>
      <c r="I20" s="22">
        <v>205</v>
      </c>
      <c r="J20" s="23">
        <f t="shared" si="3"/>
        <v>208.33333333333334</v>
      </c>
      <c r="K20" s="24">
        <f t="shared" si="0"/>
        <v>1250</v>
      </c>
      <c r="L20" s="21">
        <v>157</v>
      </c>
      <c r="M20" s="22">
        <v>205</v>
      </c>
      <c r="N20" s="22">
        <v>167</v>
      </c>
      <c r="O20" s="22">
        <v>166</v>
      </c>
      <c r="P20" s="23">
        <f t="shared" si="4"/>
        <v>173.75</v>
      </c>
      <c r="Q20" s="24">
        <f t="shared" si="1"/>
        <v>695</v>
      </c>
      <c r="R20" s="25">
        <f t="shared" si="2"/>
        <v>1945</v>
      </c>
      <c r="S20" s="26">
        <f t="shared" si="5"/>
        <v>194.5</v>
      </c>
    </row>
    <row r="21" spans="1:19" ht="13.5">
      <c r="A21" s="19">
        <v>6</v>
      </c>
      <c r="B21" s="20" t="s">
        <v>41</v>
      </c>
      <c r="C21" s="54">
        <v>28</v>
      </c>
      <c r="D21" s="21">
        <v>256</v>
      </c>
      <c r="E21" s="22">
        <v>167</v>
      </c>
      <c r="F21" s="22">
        <v>232</v>
      </c>
      <c r="G21" s="22">
        <v>177</v>
      </c>
      <c r="H21" s="22">
        <v>200</v>
      </c>
      <c r="I21" s="22">
        <v>179</v>
      </c>
      <c r="J21" s="23">
        <f t="shared" si="3"/>
        <v>201.83333333333334</v>
      </c>
      <c r="K21" s="24">
        <f t="shared" si="0"/>
        <v>1211</v>
      </c>
      <c r="L21" s="21">
        <v>181</v>
      </c>
      <c r="M21" s="22">
        <v>178</v>
      </c>
      <c r="N21" s="22">
        <v>148</v>
      </c>
      <c r="O21" s="22">
        <v>207</v>
      </c>
      <c r="P21" s="23">
        <f t="shared" si="4"/>
        <v>178.5</v>
      </c>
      <c r="Q21" s="24">
        <f t="shared" si="1"/>
        <v>714</v>
      </c>
      <c r="R21" s="25">
        <f t="shared" si="2"/>
        <v>1925</v>
      </c>
      <c r="S21" s="26">
        <f t="shared" si="5"/>
        <v>192.5</v>
      </c>
    </row>
    <row r="22" spans="1:19" ht="13.5">
      <c r="A22" s="19">
        <v>7</v>
      </c>
      <c r="B22" s="20" t="s">
        <v>42</v>
      </c>
      <c r="C22" s="54">
        <v>24</v>
      </c>
      <c r="D22" s="21">
        <v>223</v>
      </c>
      <c r="E22" s="22">
        <v>201</v>
      </c>
      <c r="F22" s="22">
        <v>176</v>
      </c>
      <c r="G22" s="22">
        <v>181</v>
      </c>
      <c r="H22" s="22">
        <v>204</v>
      </c>
      <c r="I22" s="22">
        <v>202</v>
      </c>
      <c r="J22" s="23">
        <f t="shared" si="3"/>
        <v>197.83333333333334</v>
      </c>
      <c r="K22" s="24">
        <f t="shared" si="0"/>
        <v>1187</v>
      </c>
      <c r="L22" s="21">
        <v>182</v>
      </c>
      <c r="M22" s="22">
        <v>237</v>
      </c>
      <c r="N22" s="22">
        <v>161</v>
      </c>
      <c r="O22" s="22">
        <v>158</v>
      </c>
      <c r="P22" s="23">
        <f t="shared" si="4"/>
        <v>184.5</v>
      </c>
      <c r="Q22" s="24">
        <f t="shared" si="1"/>
        <v>738</v>
      </c>
      <c r="R22" s="25">
        <f t="shared" si="2"/>
        <v>1925</v>
      </c>
      <c r="S22" s="26">
        <f t="shared" si="5"/>
        <v>192.5</v>
      </c>
    </row>
    <row r="23" spans="1:19" ht="13.5">
      <c r="A23" s="19">
        <v>8</v>
      </c>
      <c r="B23" s="20" t="s">
        <v>43</v>
      </c>
      <c r="C23" s="54">
        <v>20</v>
      </c>
      <c r="D23" s="21">
        <v>218</v>
      </c>
      <c r="E23" s="22">
        <v>194</v>
      </c>
      <c r="F23" s="22">
        <v>168</v>
      </c>
      <c r="G23" s="22">
        <v>212</v>
      </c>
      <c r="H23" s="22">
        <v>203</v>
      </c>
      <c r="I23" s="22">
        <v>197</v>
      </c>
      <c r="J23" s="23">
        <f t="shared" si="3"/>
        <v>198.66666666666666</v>
      </c>
      <c r="K23" s="24">
        <f t="shared" si="0"/>
        <v>1192</v>
      </c>
      <c r="L23" s="21">
        <v>158</v>
      </c>
      <c r="M23" s="22">
        <v>212</v>
      </c>
      <c r="N23" s="22">
        <v>187</v>
      </c>
      <c r="O23" s="22">
        <v>168</v>
      </c>
      <c r="P23" s="23">
        <f t="shared" si="4"/>
        <v>181.25</v>
      </c>
      <c r="Q23" s="24">
        <f t="shared" si="1"/>
        <v>725</v>
      </c>
      <c r="R23" s="25">
        <f t="shared" si="2"/>
        <v>1917</v>
      </c>
      <c r="S23" s="26">
        <f t="shared" si="5"/>
        <v>191.7</v>
      </c>
    </row>
    <row r="24" spans="1:19" ht="13.5">
      <c r="A24" s="19">
        <v>9</v>
      </c>
      <c r="B24" s="20" t="s">
        <v>44</v>
      </c>
      <c r="C24" s="54">
        <v>16</v>
      </c>
      <c r="D24" s="21">
        <v>186</v>
      </c>
      <c r="E24" s="22">
        <v>195</v>
      </c>
      <c r="F24" s="22">
        <v>229</v>
      </c>
      <c r="G24" s="22">
        <v>235</v>
      </c>
      <c r="H24" s="22">
        <v>140</v>
      </c>
      <c r="I24" s="22">
        <v>211</v>
      </c>
      <c r="J24" s="23">
        <f t="shared" si="3"/>
        <v>199.33333333333334</v>
      </c>
      <c r="K24" s="24">
        <f t="shared" si="0"/>
        <v>1196</v>
      </c>
      <c r="L24" s="21">
        <v>144</v>
      </c>
      <c r="M24" s="22">
        <v>189</v>
      </c>
      <c r="N24" s="22">
        <v>185</v>
      </c>
      <c r="O24" s="22">
        <v>200</v>
      </c>
      <c r="P24" s="23">
        <f t="shared" si="4"/>
        <v>179.5</v>
      </c>
      <c r="Q24" s="24">
        <f t="shared" si="1"/>
        <v>718</v>
      </c>
      <c r="R24" s="25">
        <f t="shared" si="2"/>
        <v>1914</v>
      </c>
      <c r="S24" s="26">
        <f t="shared" si="5"/>
        <v>191.4</v>
      </c>
    </row>
    <row r="25" spans="1:19" ht="13.5">
      <c r="A25" s="19">
        <v>10</v>
      </c>
      <c r="B25" s="20" t="s">
        <v>45</v>
      </c>
      <c r="C25" s="54">
        <v>14</v>
      </c>
      <c r="D25" s="21">
        <v>200</v>
      </c>
      <c r="E25" s="22">
        <v>169</v>
      </c>
      <c r="F25" s="22">
        <v>230</v>
      </c>
      <c r="G25" s="22">
        <v>189</v>
      </c>
      <c r="H25" s="22">
        <v>193</v>
      </c>
      <c r="I25" s="22">
        <v>186</v>
      </c>
      <c r="J25" s="23">
        <f t="shared" si="3"/>
        <v>194.5</v>
      </c>
      <c r="K25" s="24">
        <f t="shared" si="0"/>
        <v>1167</v>
      </c>
      <c r="L25" s="21">
        <v>196</v>
      </c>
      <c r="M25" s="22">
        <v>169</v>
      </c>
      <c r="N25" s="22">
        <v>162</v>
      </c>
      <c r="O25" s="22">
        <v>215</v>
      </c>
      <c r="P25" s="23">
        <f t="shared" si="4"/>
        <v>185.5</v>
      </c>
      <c r="Q25" s="24">
        <f t="shared" si="1"/>
        <v>742</v>
      </c>
      <c r="R25" s="25">
        <f t="shared" si="2"/>
        <v>1909</v>
      </c>
      <c r="S25" s="26">
        <f t="shared" si="5"/>
        <v>190.9</v>
      </c>
    </row>
    <row r="26" spans="1:19" ht="13.5">
      <c r="A26" s="19">
        <v>11</v>
      </c>
      <c r="B26" s="20" t="s">
        <v>46</v>
      </c>
      <c r="C26" s="54">
        <v>12</v>
      </c>
      <c r="D26" s="21">
        <v>169</v>
      </c>
      <c r="E26" s="22">
        <v>221</v>
      </c>
      <c r="F26" s="22">
        <v>164</v>
      </c>
      <c r="G26" s="22">
        <v>215</v>
      </c>
      <c r="H26" s="22">
        <v>159</v>
      </c>
      <c r="I26" s="22">
        <v>225</v>
      </c>
      <c r="J26" s="23">
        <f t="shared" si="3"/>
        <v>192.16666666666666</v>
      </c>
      <c r="K26" s="24">
        <f t="shared" si="0"/>
        <v>1153</v>
      </c>
      <c r="L26" s="21">
        <v>176</v>
      </c>
      <c r="M26" s="22">
        <v>221</v>
      </c>
      <c r="N26" s="22">
        <v>167</v>
      </c>
      <c r="O26" s="22">
        <v>189</v>
      </c>
      <c r="P26" s="23">
        <f t="shared" si="4"/>
        <v>188.25</v>
      </c>
      <c r="Q26" s="24">
        <f t="shared" si="1"/>
        <v>753</v>
      </c>
      <c r="R26" s="25">
        <f t="shared" si="2"/>
        <v>1906</v>
      </c>
      <c r="S26" s="26">
        <f t="shared" si="5"/>
        <v>190.6</v>
      </c>
    </row>
    <row r="27" spans="1:19" ht="13.5">
      <c r="A27" s="19">
        <v>12</v>
      </c>
      <c r="B27" s="20" t="s">
        <v>47</v>
      </c>
      <c r="C27" s="54">
        <v>10</v>
      </c>
      <c r="D27" s="21">
        <v>184</v>
      </c>
      <c r="E27" s="22">
        <v>181</v>
      </c>
      <c r="F27" s="22">
        <v>192</v>
      </c>
      <c r="G27" s="22">
        <v>229</v>
      </c>
      <c r="H27" s="22">
        <v>167</v>
      </c>
      <c r="I27" s="22">
        <v>177</v>
      </c>
      <c r="J27" s="23">
        <f t="shared" si="3"/>
        <v>188.33333333333334</v>
      </c>
      <c r="K27" s="24">
        <f t="shared" si="0"/>
        <v>1130</v>
      </c>
      <c r="L27" s="21">
        <v>183</v>
      </c>
      <c r="M27" s="22">
        <v>190</v>
      </c>
      <c r="N27" s="22">
        <v>203</v>
      </c>
      <c r="O27" s="22">
        <v>182</v>
      </c>
      <c r="P27" s="23">
        <f t="shared" si="4"/>
        <v>189.5</v>
      </c>
      <c r="Q27" s="24">
        <f t="shared" si="1"/>
        <v>758</v>
      </c>
      <c r="R27" s="25">
        <f t="shared" si="2"/>
        <v>1888</v>
      </c>
      <c r="S27" s="26">
        <f t="shared" si="5"/>
        <v>188.8</v>
      </c>
    </row>
    <row r="28" spans="1:19" ht="13.5">
      <c r="A28" s="19">
        <v>13</v>
      </c>
      <c r="B28" s="20" t="s">
        <v>48</v>
      </c>
      <c r="C28" s="54">
        <v>8</v>
      </c>
      <c r="D28" s="21">
        <v>157</v>
      </c>
      <c r="E28" s="22">
        <v>189</v>
      </c>
      <c r="F28" s="22">
        <v>196</v>
      </c>
      <c r="G28" s="22">
        <v>211</v>
      </c>
      <c r="H28" s="22">
        <v>216</v>
      </c>
      <c r="I28" s="22">
        <v>236</v>
      </c>
      <c r="J28" s="23">
        <f t="shared" si="3"/>
        <v>200.83333333333334</v>
      </c>
      <c r="K28" s="24">
        <f t="shared" si="0"/>
        <v>1205</v>
      </c>
      <c r="L28" s="21">
        <v>193</v>
      </c>
      <c r="M28" s="22">
        <v>145</v>
      </c>
      <c r="N28" s="22">
        <v>158</v>
      </c>
      <c r="O28" s="22">
        <v>179</v>
      </c>
      <c r="P28" s="23">
        <f t="shared" si="4"/>
        <v>168.75</v>
      </c>
      <c r="Q28" s="24">
        <f t="shared" si="1"/>
        <v>675</v>
      </c>
      <c r="R28" s="25">
        <f t="shared" si="2"/>
        <v>1880</v>
      </c>
      <c r="S28" s="26">
        <f t="shared" si="5"/>
        <v>188</v>
      </c>
    </row>
    <row r="29" spans="1:19" ht="13.5">
      <c r="A29" s="19">
        <v>14</v>
      </c>
      <c r="B29" s="20" t="s">
        <v>49</v>
      </c>
      <c r="C29" s="54">
        <v>6</v>
      </c>
      <c r="D29" s="21">
        <v>168</v>
      </c>
      <c r="E29" s="22">
        <v>193</v>
      </c>
      <c r="F29" s="22">
        <v>202</v>
      </c>
      <c r="G29" s="22">
        <v>183</v>
      </c>
      <c r="H29" s="22">
        <v>231</v>
      </c>
      <c r="I29" s="22">
        <v>178</v>
      </c>
      <c r="J29" s="23">
        <f t="shared" si="3"/>
        <v>192.5</v>
      </c>
      <c r="K29" s="24">
        <f t="shared" si="0"/>
        <v>1155</v>
      </c>
      <c r="L29" s="21">
        <v>177</v>
      </c>
      <c r="M29" s="22">
        <v>148</v>
      </c>
      <c r="N29" s="22">
        <v>166</v>
      </c>
      <c r="O29" s="22">
        <v>200</v>
      </c>
      <c r="P29" s="23">
        <f t="shared" si="4"/>
        <v>172.75</v>
      </c>
      <c r="Q29" s="24">
        <f t="shared" si="1"/>
        <v>691</v>
      </c>
      <c r="R29" s="25">
        <f t="shared" si="2"/>
        <v>1846</v>
      </c>
      <c r="S29" s="26">
        <f t="shared" si="5"/>
        <v>184.6</v>
      </c>
    </row>
    <row r="30" spans="1:19" ht="13.5">
      <c r="A30" s="19">
        <v>15</v>
      </c>
      <c r="B30" s="20" t="s">
        <v>50</v>
      </c>
      <c r="C30" s="54">
        <v>4</v>
      </c>
      <c r="D30" s="21">
        <v>174</v>
      </c>
      <c r="E30" s="22">
        <v>209</v>
      </c>
      <c r="F30" s="22">
        <v>157</v>
      </c>
      <c r="G30" s="22">
        <v>184</v>
      </c>
      <c r="H30" s="22">
        <v>162</v>
      </c>
      <c r="I30" s="22">
        <v>204</v>
      </c>
      <c r="J30" s="23">
        <f t="shared" si="3"/>
        <v>181.66666666666666</v>
      </c>
      <c r="K30" s="24">
        <f t="shared" si="0"/>
        <v>1090</v>
      </c>
      <c r="L30" s="21">
        <v>191</v>
      </c>
      <c r="M30" s="22">
        <v>172</v>
      </c>
      <c r="N30" s="22">
        <v>200</v>
      </c>
      <c r="O30" s="22">
        <v>183</v>
      </c>
      <c r="P30" s="23">
        <f t="shared" si="4"/>
        <v>186.5</v>
      </c>
      <c r="Q30" s="24">
        <f t="shared" si="1"/>
        <v>746</v>
      </c>
      <c r="R30" s="25">
        <f t="shared" si="2"/>
        <v>1836</v>
      </c>
      <c r="S30" s="26">
        <f t="shared" si="5"/>
        <v>183.6</v>
      </c>
    </row>
    <row r="31" spans="1:19" ht="14.25" thickBot="1">
      <c r="A31" s="5">
        <v>16</v>
      </c>
      <c r="B31" s="43" t="s">
        <v>51</v>
      </c>
      <c r="C31" s="55">
        <v>2</v>
      </c>
      <c r="D31" s="44">
        <v>167</v>
      </c>
      <c r="E31" s="45">
        <v>179</v>
      </c>
      <c r="F31" s="45">
        <v>197</v>
      </c>
      <c r="G31" s="45">
        <v>215</v>
      </c>
      <c r="H31" s="45">
        <v>172</v>
      </c>
      <c r="I31" s="45">
        <v>171</v>
      </c>
      <c r="J31" s="46">
        <f t="shared" si="3"/>
        <v>183.5</v>
      </c>
      <c r="K31" s="47">
        <f t="shared" si="0"/>
        <v>1101</v>
      </c>
      <c r="L31" s="44">
        <v>177</v>
      </c>
      <c r="M31" s="45">
        <v>173</v>
      </c>
      <c r="N31" s="45">
        <v>174</v>
      </c>
      <c r="O31" s="45">
        <v>200</v>
      </c>
      <c r="P31" s="46">
        <f t="shared" si="4"/>
        <v>181</v>
      </c>
      <c r="Q31" s="47">
        <f t="shared" si="1"/>
        <v>724</v>
      </c>
      <c r="R31" s="48">
        <f t="shared" si="2"/>
        <v>1825</v>
      </c>
      <c r="S31" s="49">
        <f t="shared" si="5"/>
        <v>182.5</v>
      </c>
    </row>
  </sheetData>
  <sheetProtection/>
  <mergeCells count="6">
    <mergeCell ref="L1:Q1"/>
    <mergeCell ref="R1:S1"/>
    <mergeCell ref="A1:A2"/>
    <mergeCell ref="B1:B2"/>
    <mergeCell ref="C1:C2"/>
    <mergeCell ref="D1:K1"/>
  </mergeCells>
  <printOptions/>
  <pageMargins left="0.75" right="0.75" top="1" bottom="1" header="0.5" footer="0.5"/>
  <pageSetup horizontalDpi="600" verticalDpi="600" orientation="portrait" paperSize="9" r:id="rId1"/>
  <ignoredErrors>
    <ignoredError sqref="J3:K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.421875" style="4" customWidth="1"/>
    <col min="2" max="2" width="25.00390625" style="18" customWidth="1"/>
    <col min="3" max="3" width="12.140625" style="18" customWidth="1"/>
    <col min="4" max="11" width="5.00390625" style="4" customWidth="1"/>
    <col min="12" max="13" width="7.421875" style="4" customWidth="1"/>
    <col min="14" max="21" width="5.00390625" style="4" customWidth="1"/>
    <col min="22" max="23" width="7.421875" style="4" customWidth="1"/>
    <col min="24" max="24" width="7.8515625" style="4" customWidth="1"/>
    <col min="25" max="25" width="7.8515625" style="50" customWidth="1"/>
    <col min="26" max="16384" width="9.140625" style="18" customWidth="1"/>
  </cols>
  <sheetData>
    <row r="1" spans="1:25" s="4" customFormat="1" ht="18.75" customHeight="1">
      <c r="A1" s="107" t="s">
        <v>15</v>
      </c>
      <c r="B1" s="112" t="s">
        <v>1</v>
      </c>
      <c r="C1" s="114" t="s">
        <v>16</v>
      </c>
      <c r="D1" s="107" t="s">
        <v>66</v>
      </c>
      <c r="E1" s="108"/>
      <c r="F1" s="108"/>
      <c r="G1" s="108"/>
      <c r="H1" s="108"/>
      <c r="I1" s="108"/>
      <c r="J1" s="108"/>
      <c r="K1" s="108"/>
      <c r="L1" s="108"/>
      <c r="M1" s="109"/>
      <c r="N1" s="107" t="s">
        <v>67</v>
      </c>
      <c r="O1" s="108"/>
      <c r="P1" s="108"/>
      <c r="Q1" s="108"/>
      <c r="R1" s="108"/>
      <c r="S1" s="108"/>
      <c r="T1" s="108"/>
      <c r="U1" s="108"/>
      <c r="V1" s="108"/>
      <c r="W1" s="109"/>
      <c r="X1" s="110" t="s">
        <v>17</v>
      </c>
      <c r="Y1" s="109"/>
    </row>
    <row r="2" spans="1:25" s="4" customFormat="1" ht="28.5" customHeight="1" thickBot="1">
      <c r="A2" s="125"/>
      <c r="B2" s="126"/>
      <c r="C2" s="127"/>
      <c r="D2" s="27">
        <v>1</v>
      </c>
      <c r="E2" s="69">
        <v>2</v>
      </c>
      <c r="F2" s="69">
        <v>3</v>
      </c>
      <c r="G2" s="69">
        <v>4</v>
      </c>
      <c r="H2" s="69" t="s">
        <v>63</v>
      </c>
      <c r="I2" s="69" t="s">
        <v>64</v>
      </c>
      <c r="J2" s="124" t="s">
        <v>65</v>
      </c>
      <c r="K2" s="121"/>
      <c r="L2" s="69" t="s">
        <v>18</v>
      </c>
      <c r="M2" s="73" t="s">
        <v>19</v>
      </c>
      <c r="N2" s="27">
        <v>1</v>
      </c>
      <c r="O2" s="69">
        <v>2</v>
      </c>
      <c r="P2" s="69">
        <v>3</v>
      </c>
      <c r="Q2" s="69">
        <v>4</v>
      </c>
      <c r="R2" s="69" t="s">
        <v>63</v>
      </c>
      <c r="S2" s="69" t="s">
        <v>64</v>
      </c>
      <c r="T2" s="124" t="s">
        <v>65</v>
      </c>
      <c r="U2" s="121"/>
      <c r="V2" s="69" t="s">
        <v>20</v>
      </c>
      <c r="W2" s="73" t="s">
        <v>21</v>
      </c>
      <c r="X2" s="70" t="s">
        <v>0</v>
      </c>
      <c r="Y2" s="74" t="s">
        <v>22</v>
      </c>
    </row>
    <row r="3" spans="1:25" ht="13.5">
      <c r="A3" s="35">
        <v>1</v>
      </c>
      <c r="B3" s="36" t="s">
        <v>30</v>
      </c>
      <c r="C3" s="67">
        <v>25</v>
      </c>
      <c r="D3" s="78">
        <v>188</v>
      </c>
      <c r="E3" s="75">
        <v>189</v>
      </c>
      <c r="F3" s="75">
        <v>160</v>
      </c>
      <c r="G3" s="75">
        <v>155</v>
      </c>
      <c r="H3" s="38"/>
      <c r="I3" s="38">
        <v>166</v>
      </c>
      <c r="J3" s="38">
        <v>185</v>
      </c>
      <c r="K3" s="38">
        <v>222</v>
      </c>
      <c r="L3" s="80">
        <f>SUM(D3:K3)/7</f>
        <v>180.71428571428572</v>
      </c>
      <c r="M3" s="40">
        <f>SUM(D3:K3)</f>
        <v>1265</v>
      </c>
      <c r="N3" s="76">
        <v>126</v>
      </c>
      <c r="O3" s="75">
        <v>192</v>
      </c>
      <c r="P3" s="75">
        <v>148</v>
      </c>
      <c r="Q3" s="75">
        <v>149</v>
      </c>
      <c r="R3" s="75"/>
      <c r="S3" s="75"/>
      <c r="T3" s="75"/>
      <c r="U3" s="75"/>
      <c r="V3" s="39">
        <f aca="true" t="shared" si="0" ref="V3:V14">SUM(N3:Q3)/4</f>
        <v>153.75</v>
      </c>
      <c r="W3" s="40">
        <f aca="true" t="shared" si="1" ref="W3:W9">SUM(N3:Q3)</f>
        <v>615</v>
      </c>
      <c r="X3" s="41">
        <f aca="true" t="shared" si="2" ref="X3:X10">M3+W3</f>
        <v>1880</v>
      </c>
      <c r="Y3" s="42">
        <f>X3/11</f>
        <v>170.9090909090909</v>
      </c>
    </row>
    <row r="4" spans="1:25" ht="13.5">
      <c r="A4" s="19">
        <v>2</v>
      </c>
      <c r="B4" s="20" t="s">
        <v>26</v>
      </c>
      <c r="C4" s="68">
        <v>22</v>
      </c>
      <c r="D4" s="79">
        <v>164</v>
      </c>
      <c r="E4" s="71">
        <v>146</v>
      </c>
      <c r="F4" s="71">
        <v>197</v>
      </c>
      <c r="G4" s="71">
        <v>161</v>
      </c>
      <c r="H4" s="22"/>
      <c r="I4" s="22"/>
      <c r="J4" s="22">
        <v>157</v>
      </c>
      <c r="K4" s="22">
        <v>152</v>
      </c>
      <c r="L4" s="23">
        <f>SUM(D4:K4)/6</f>
        <v>162.83333333333334</v>
      </c>
      <c r="M4" s="24">
        <f>SUM(D4:K4)</f>
        <v>977</v>
      </c>
      <c r="N4" s="77">
        <v>202</v>
      </c>
      <c r="O4" s="71">
        <v>221</v>
      </c>
      <c r="P4" s="71">
        <v>157</v>
      </c>
      <c r="Q4" s="71">
        <v>163</v>
      </c>
      <c r="R4" s="71"/>
      <c r="S4" s="71"/>
      <c r="T4" s="71"/>
      <c r="U4" s="71"/>
      <c r="V4" s="23">
        <f t="shared" si="0"/>
        <v>185.75</v>
      </c>
      <c r="W4" s="24">
        <f t="shared" si="1"/>
        <v>743</v>
      </c>
      <c r="X4" s="25">
        <f t="shared" si="2"/>
        <v>1720</v>
      </c>
      <c r="Y4" s="26">
        <f>X4/10</f>
        <v>172</v>
      </c>
    </row>
    <row r="5" spans="1:25" ht="13.5">
      <c r="A5" s="19">
        <v>3</v>
      </c>
      <c r="B5" s="20" t="s">
        <v>25</v>
      </c>
      <c r="C5" s="68">
        <v>20</v>
      </c>
      <c r="D5" s="79">
        <v>146</v>
      </c>
      <c r="E5" s="71">
        <v>144</v>
      </c>
      <c r="F5" s="71">
        <v>129</v>
      </c>
      <c r="G5" s="71">
        <v>168</v>
      </c>
      <c r="H5" s="22">
        <v>177</v>
      </c>
      <c r="I5" s="22">
        <v>132</v>
      </c>
      <c r="J5" s="22"/>
      <c r="K5" s="22"/>
      <c r="L5" s="23">
        <f>SUM(D5:K5)/6</f>
        <v>149.33333333333334</v>
      </c>
      <c r="M5" s="24">
        <f>SUM(D5:K5)</f>
        <v>896</v>
      </c>
      <c r="N5" s="77">
        <v>210</v>
      </c>
      <c r="O5" s="71">
        <v>133</v>
      </c>
      <c r="P5" s="71">
        <v>146</v>
      </c>
      <c r="Q5" s="71">
        <v>149</v>
      </c>
      <c r="R5" s="71"/>
      <c r="S5" s="71"/>
      <c r="T5" s="71"/>
      <c r="U5" s="71"/>
      <c r="V5" s="23">
        <f t="shared" si="0"/>
        <v>159.5</v>
      </c>
      <c r="W5" s="24">
        <f t="shared" si="1"/>
        <v>638</v>
      </c>
      <c r="X5" s="25">
        <f t="shared" si="2"/>
        <v>1534</v>
      </c>
      <c r="Y5" s="26">
        <f>X5/10</f>
        <v>153.4</v>
      </c>
    </row>
    <row r="6" spans="1:25" ht="13.5">
      <c r="A6" s="19">
        <v>4</v>
      </c>
      <c r="B6" s="11" t="s">
        <v>61</v>
      </c>
      <c r="C6" s="68">
        <v>18</v>
      </c>
      <c r="D6" s="79">
        <v>140</v>
      </c>
      <c r="E6" s="71">
        <v>181</v>
      </c>
      <c r="F6" s="71">
        <v>124</v>
      </c>
      <c r="G6" s="71">
        <v>118</v>
      </c>
      <c r="H6" s="22">
        <v>163</v>
      </c>
      <c r="I6" s="22"/>
      <c r="J6" s="22"/>
      <c r="K6" s="22"/>
      <c r="L6" s="23">
        <f>SUM(D6:K6)/5</f>
        <v>145.2</v>
      </c>
      <c r="M6" s="24">
        <f>SUM(D6:K6)</f>
        <v>726</v>
      </c>
      <c r="N6" s="77">
        <v>150</v>
      </c>
      <c r="O6" s="71">
        <v>145</v>
      </c>
      <c r="P6" s="71">
        <v>163</v>
      </c>
      <c r="Q6" s="71">
        <v>157</v>
      </c>
      <c r="R6" s="83"/>
      <c r="S6" s="83"/>
      <c r="T6" s="83"/>
      <c r="U6" s="83"/>
      <c r="V6" s="14">
        <f t="shared" si="0"/>
        <v>153.75</v>
      </c>
      <c r="W6" s="15">
        <f t="shared" si="1"/>
        <v>615</v>
      </c>
      <c r="X6" s="16">
        <f t="shared" si="2"/>
        <v>1341</v>
      </c>
      <c r="Y6" s="17">
        <f>X6/9</f>
        <v>149</v>
      </c>
    </row>
    <row r="7" spans="1:25" ht="13.5">
      <c r="A7" s="19">
        <v>5</v>
      </c>
      <c r="B7" s="20" t="s">
        <v>27</v>
      </c>
      <c r="C7" s="68">
        <v>16</v>
      </c>
      <c r="D7" s="116" t="s">
        <v>62</v>
      </c>
      <c r="E7" s="117"/>
      <c r="F7" s="117"/>
      <c r="G7" s="118"/>
      <c r="H7" s="72"/>
      <c r="I7" s="72"/>
      <c r="J7" s="72"/>
      <c r="K7" s="72"/>
      <c r="L7" s="23">
        <f>SUM(D7:I7)/6</f>
        <v>0</v>
      </c>
      <c r="M7" s="24">
        <f>SUM(D7:I7)</f>
        <v>0</v>
      </c>
      <c r="N7" s="116" t="s">
        <v>62</v>
      </c>
      <c r="O7" s="117"/>
      <c r="P7" s="117"/>
      <c r="Q7" s="118"/>
      <c r="R7" s="66"/>
      <c r="S7" s="66"/>
      <c r="T7" s="66"/>
      <c r="U7" s="66"/>
      <c r="V7" s="23">
        <f t="shared" si="0"/>
        <v>0</v>
      </c>
      <c r="W7" s="24">
        <f t="shared" si="1"/>
        <v>0</v>
      </c>
      <c r="X7" s="25">
        <f t="shared" si="2"/>
        <v>0</v>
      </c>
      <c r="Y7" s="26">
        <f>X7/10</f>
        <v>0</v>
      </c>
    </row>
    <row r="8" spans="1:25" ht="13.5">
      <c r="A8" s="19">
        <v>6</v>
      </c>
      <c r="B8" s="20" t="s">
        <v>33</v>
      </c>
      <c r="C8" s="68">
        <v>14</v>
      </c>
      <c r="D8" s="116" t="s">
        <v>62</v>
      </c>
      <c r="E8" s="117"/>
      <c r="F8" s="117"/>
      <c r="G8" s="118"/>
      <c r="H8" s="72"/>
      <c r="I8" s="72"/>
      <c r="J8" s="72"/>
      <c r="K8" s="72"/>
      <c r="L8" s="23">
        <f>SUM(D8:I8)/6</f>
        <v>0</v>
      </c>
      <c r="M8" s="24">
        <f>SUM(D8:I8)</f>
        <v>0</v>
      </c>
      <c r="N8" s="116" t="s">
        <v>62</v>
      </c>
      <c r="O8" s="117"/>
      <c r="P8" s="117"/>
      <c r="Q8" s="118"/>
      <c r="R8" s="66"/>
      <c r="S8" s="66"/>
      <c r="T8" s="66"/>
      <c r="U8" s="66"/>
      <c r="V8" s="23">
        <f t="shared" si="0"/>
        <v>0</v>
      </c>
      <c r="W8" s="24">
        <f t="shared" si="1"/>
        <v>0</v>
      </c>
      <c r="X8" s="25">
        <f t="shared" si="2"/>
        <v>0</v>
      </c>
      <c r="Y8" s="26">
        <f>X8/10</f>
        <v>0</v>
      </c>
    </row>
    <row r="9" spans="1:25" ht="14.25" thickBot="1">
      <c r="A9" s="27">
        <v>7</v>
      </c>
      <c r="B9" s="28" t="s">
        <v>35</v>
      </c>
      <c r="C9" s="81">
        <v>12</v>
      </c>
      <c r="D9" s="119" t="s">
        <v>62</v>
      </c>
      <c r="E9" s="120"/>
      <c r="F9" s="120"/>
      <c r="G9" s="121"/>
      <c r="H9" s="69"/>
      <c r="I9" s="69"/>
      <c r="J9" s="69"/>
      <c r="K9" s="69"/>
      <c r="L9" s="31">
        <f>SUM(D9:I9)/6</f>
        <v>0</v>
      </c>
      <c r="M9" s="32">
        <f>SUM(D9:I9)</f>
        <v>0</v>
      </c>
      <c r="N9" s="119" t="s">
        <v>62</v>
      </c>
      <c r="O9" s="120"/>
      <c r="P9" s="120"/>
      <c r="Q9" s="121"/>
      <c r="R9" s="70"/>
      <c r="S9" s="70"/>
      <c r="T9" s="70"/>
      <c r="U9" s="70"/>
      <c r="V9" s="31">
        <f t="shared" si="0"/>
        <v>0</v>
      </c>
      <c r="W9" s="32">
        <f t="shared" si="1"/>
        <v>0</v>
      </c>
      <c r="X9" s="33">
        <f t="shared" si="2"/>
        <v>0</v>
      </c>
      <c r="Y9" s="34">
        <f>X9/10</f>
        <v>0</v>
      </c>
    </row>
    <row r="10" spans="1:25" ht="13.5">
      <c r="A10" s="35">
        <v>1</v>
      </c>
      <c r="B10" s="36" t="s">
        <v>48</v>
      </c>
      <c r="C10" s="53">
        <v>25</v>
      </c>
      <c r="D10" s="78">
        <v>182</v>
      </c>
      <c r="E10" s="75">
        <v>194</v>
      </c>
      <c r="F10" s="75">
        <v>214</v>
      </c>
      <c r="G10" s="75">
        <v>187</v>
      </c>
      <c r="H10" s="38"/>
      <c r="I10" s="38"/>
      <c r="J10" s="38"/>
      <c r="K10" s="38"/>
      <c r="L10" s="39">
        <f>SUM(D10:I10)/4</f>
        <v>194.25</v>
      </c>
      <c r="M10" s="40">
        <f aca="true" t="shared" si="3" ref="M10:M25">SUM(D10:K10)</f>
        <v>777</v>
      </c>
      <c r="N10" s="90">
        <v>284</v>
      </c>
      <c r="O10" s="87">
        <v>258</v>
      </c>
      <c r="P10" s="87">
        <v>225</v>
      </c>
      <c r="Q10" s="87">
        <v>253</v>
      </c>
      <c r="R10" s="87"/>
      <c r="S10" s="87"/>
      <c r="T10" s="87">
        <v>209</v>
      </c>
      <c r="U10" s="87">
        <v>182</v>
      </c>
      <c r="V10" s="39">
        <f>SUM(N10:U10)/6</f>
        <v>235.16666666666666</v>
      </c>
      <c r="W10" s="40">
        <f>SUM(N10:U10)</f>
        <v>1411</v>
      </c>
      <c r="X10" s="41">
        <f t="shared" si="2"/>
        <v>2188</v>
      </c>
      <c r="Y10" s="42">
        <f>X10/10</f>
        <v>218.8</v>
      </c>
    </row>
    <row r="11" spans="1:25" ht="13.5">
      <c r="A11" s="19">
        <v>2</v>
      </c>
      <c r="B11" s="20" t="s">
        <v>38</v>
      </c>
      <c r="C11" s="54">
        <v>22</v>
      </c>
      <c r="D11" s="79">
        <v>177</v>
      </c>
      <c r="E11" s="71">
        <v>158</v>
      </c>
      <c r="F11" s="71">
        <v>211</v>
      </c>
      <c r="G11" s="71">
        <v>185</v>
      </c>
      <c r="H11" s="22"/>
      <c r="I11" s="22"/>
      <c r="J11" s="22"/>
      <c r="K11" s="22"/>
      <c r="L11" s="23">
        <f>SUM(D11:I11)/4</f>
        <v>182.75</v>
      </c>
      <c r="M11" s="24">
        <f t="shared" si="3"/>
        <v>731</v>
      </c>
      <c r="N11" s="91">
        <v>222</v>
      </c>
      <c r="O11" s="84">
        <v>200</v>
      </c>
      <c r="P11" s="84">
        <v>223</v>
      </c>
      <c r="Q11" s="84">
        <v>220</v>
      </c>
      <c r="R11" s="84"/>
      <c r="S11" s="84">
        <v>171</v>
      </c>
      <c r="T11" s="84">
        <v>195</v>
      </c>
      <c r="U11" s="84">
        <v>158</v>
      </c>
      <c r="V11" s="23">
        <f>SUM(N11:U11)/7</f>
        <v>198.42857142857142</v>
      </c>
      <c r="W11" s="24">
        <f aca="true" t="shared" si="4" ref="W11:W25">SUM(N11:U11)</f>
        <v>1389</v>
      </c>
      <c r="X11" s="25">
        <f aca="true" t="shared" si="5" ref="X11:X25">M11+W11</f>
        <v>2120</v>
      </c>
      <c r="Y11" s="26">
        <f>X11/11</f>
        <v>192.72727272727272</v>
      </c>
    </row>
    <row r="12" spans="1:25" ht="13.5">
      <c r="A12" s="19">
        <v>3</v>
      </c>
      <c r="B12" s="20" t="s">
        <v>39</v>
      </c>
      <c r="C12" s="54">
        <v>20</v>
      </c>
      <c r="D12" s="79">
        <v>220</v>
      </c>
      <c r="E12" s="71">
        <v>167</v>
      </c>
      <c r="F12" s="71">
        <v>161</v>
      </c>
      <c r="G12" s="71">
        <v>235</v>
      </c>
      <c r="H12" s="22"/>
      <c r="I12" s="22"/>
      <c r="J12" s="22"/>
      <c r="K12" s="22"/>
      <c r="L12" s="23">
        <f>SUM(D12:I12)/4</f>
        <v>195.75</v>
      </c>
      <c r="M12" s="24">
        <f t="shared" si="3"/>
        <v>783</v>
      </c>
      <c r="N12" s="91">
        <v>181</v>
      </c>
      <c r="O12" s="84">
        <v>180</v>
      </c>
      <c r="P12" s="84">
        <v>247</v>
      </c>
      <c r="Q12" s="84">
        <v>163</v>
      </c>
      <c r="R12" s="84">
        <v>202</v>
      </c>
      <c r="S12" s="84">
        <v>157</v>
      </c>
      <c r="T12" s="84"/>
      <c r="U12" s="84"/>
      <c r="V12" s="23">
        <f>SUM(N12:U12)/6</f>
        <v>188.33333333333334</v>
      </c>
      <c r="W12" s="24">
        <f t="shared" si="4"/>
        <v>1130</v>
      </c>
      <c r="X12" s="25">
        <f t="shared" si="5"/>
        <v>1913</v>
      </c>
      <c r="Y12" s="26">
        <f>X12/10</f>
        <v>191.3</v>
      </c>
    </row>
    <row r="13" spans="1:25" ht="13.5">
      <c r="A13" s="19">
        <v>4</v>
      </c>
      <c r="B13" s="82" t="s">
        <v>68</v>
      </c>
      <c r="C13" s="54">
        <v>18</v>
      </c>
      <c r="D13" s="79">
        <v>163</v>
      </c>
      <c r="E13" s="71">
        <v>195</v>
      </c>
      <c r="F13" s="71">
        <v>216</v>
      </c>
      <c r="G13" s="71">
        <v>202</v>
      </c>
      <c r="H13" s="22"/>
      <c r="I13" s="22"/>
      <c r="J13" s="22"/>
      <c r="K13" s="22"/>
      <c r="L13" s="23">
        <f>SUM(D13:I13)/4</f>
        <v>194</v>
      </c>
      <c r="M13" s="24">
        <f t="shared" si="3"/>
        <v>776</v>
      </c>
      <c r="N13" s="92">
        <v>194</v>
      </c>
      <c r="O13" s="85">
        <v>222</v>
      </c>
      <c r="P13" s="85">
        <v>223</v>
      </c>
      <c r="Q13" s="85">
        <v>171</v>
      </c>
      <c r="R13" s="85">
        <v>135</v>
      </c>
      <c r="S13" s="85"/>
      <c r="T13" s="85"/>
      <c r="U13" s="85"/>
      <c r="V13" s="23">
        <f>SUM(N13:U13)/5</f>
        <v>189</v>
      </c>
      <c r="W13" s="24">
        <f t="shared" si="4"/>
        <v>945</v>
      </c>
      <c r="X13" s="25">
        <f t="shared" si="5"/>
        <v>1721</v>
      </c>
      <c r="Y13" s="26">
        <f>X13/9</f>
        <v>191.22222222222223</v>
      </c>
    </row>
    <row r="14" spans="1:25" ht="13.5">
      <c r="A14" s="19">
        <v>5</v>
      </c>
      <c r="B14" s="20" t="s">
        <v>37</v>
      </c>
      <c r="C14" s="54">
        <v>16</v>
      </c>
      <c r="D14" s="79">
        <v>211</v>
      </c>
      <c r="E14" s="71">
        <v>156</v>
      </c>
      <c r="F14" s="71">
        <v>200</v>
      </c>
      <c r="G14" s="71">
        <v>196</v>
      </c>
      <c r="H14" s="22"/>
      <c r="I14" s="22"/>
      <c r="J14" s="22"/>
      <c r="K14" s="22"/>
      <c r="L14" s="23">
        <f>SUM(D14:I14)/4</f>
        <v>190.75</v>
      </c>
      <c r="M14" s="24">
        <f t="shared" si="3"/>
        <v>763</v>
      </c>
      <c r="N14" s="91">
        <v>169</v>
      </c>
      <c r="O14" s="84">
        <v>190</v>
      </c>
      <c r="P14" s="84">
        <v>170</v>
      </c>
      <c r="Q14" s="84">
        <v>213</v>
      </c>
      <c r="R14" s="84"/>
      <c r="S14" s="84"/>
      <c r="T14" s="84"/>
      <c r="U14" s="84"/>
      <c r="V14" s="23">
        <f t="shared" si="0"/>
        <v>185.5</v>
      </c>
      <c r="W14" s="24">
        <f t="shared" si="4"/>
        <v>742</v>
      </c>
      <c r="X14" s="25">
        <f t="shared" si="5"/>
        <v>1505</v>
      </c>
      <c r="Y14" s="26">
        <f>X14/8</f>
        <v>188.125</v>
      </c>
    </row>
    <row r="15" spans="1:25" ht="13.5">
      <c r="A15" s="19">
        <v>6</v>
      </c>
      <c r="B15" s="82" t="s">
        <v>59</v>
      </c>
      <c r="C15" s="54">
        <v>14</v>
      </c>
      <c r="D15" s="79">
        <v>198</v>
      </c>
      <c r="E15" s="71">
        <v>178</v>
      </c>
      <c r="F15" s="71">
        <v>174</v>
      </c>
      <c r="G15" s="71">
        <v>145</v>
      </c>
      <c r="H15" s="22"/>
      <c r="I15" s="22"/>
      <c r="J15" s="22"/>
      <c r="K15" s="22"/>
      <c r="L15" s="23">
        <f aca="true" t="shared" si="6" ref="L15:L25">SUM(D15:I15)/4</f>
        <v>173.75</v>
      </c>
      <c r="M15" s="24">
        <f t="shared" si="3"/>
        <v>695</v>
      </c>
      <c r="N15" s="79">
        <v>191</v>
      </c>
      <c r="O15" s="71">
        <v>219</v>
      </c>
      <c r="P15" s="71">
        <v>207</v>
      </c>
      <c r="Q15" s="71">
        <v>173</v>
      </c>
      <c r="R15" s="22"/>
      <c r="S15" s="22"/>
      <c r="T15" s="22"/>
      <c r="U15" s="22"/>
      <c r="V15" s="23">
        <f aca="true" t="shared" si="7" ref="V15:V25">SUM(N15:Q15)/4</f>
        <v>197.5</v>
      </c>
      <c r="W15" s="24">
        <f t="shared" si="4"/>
        <v>790</v>
      </c>
      <c r="X15" s="25">
        <f t="shared" si="5"/>
        <v>1485</v>
      </c>
      <c r="Y15" s="26">
        <f aca="true" t="shared" si="8" ref="Y15:Y25">X15/8</f>
        <v>185.625</v>
      </c>
    </row>
    <row r="16" spans="1:25" ht="13.5">
      <c r="A16" s="19">
        <v>7</v>
      </c>
      <c r="B16" s="82" t="s">
        <v>58</v>
      </c>
      <c r="C16" s="54">
        <v>12</v>
      </c>
      <c r="D16" s="79">
        <v>180</v>
      </c>
      <c r="E16" s="71">
        <v>254</v>
      </c>
      <c r="F16" s="71">
        <v>216</v>
      </c>
      <c r="G16" s="71">
        <v>147</v>
      </c>
      <c r="H16" s="22"/>
      <c r="I16" s="22"/>
      <c r="J16" s="22"/>
      <c r="K16" s="22"/>
      <c r="L16" s="23">
        <f t="shared" si="6"/>
        <v>199.25</v>
      </c>
      <c r="M16" s="24">
        <f t="shared" si="3"/>
        <v>797</v>
      </c>
      <c r="N16" s="79">
        <v>158</v>
      </c>
      <c r="O16" s="71">
        <v>207</v>
      </c>
      <c r="P16" s="71">
        <v>139</v>
      </c>
      <c r="Q16" s="71">
        <v>176</v>
      </c>
      <c r="R16" s="22"/>
      <c r="S16" s="22"/>
      <c r="T16" s="22"/>
      <c r="U16" s="22"/>
      <c r="V16" s="23">
        <f t="shared" si="7"/>
        <v>170</v>
      </c>
      <c r="W16" s="24">
        <f t="shared" si="4"/>
        <v>680</v>
      </c>
      <c r="X16" s="25">
        <f t="shared" si="5"/>
        <v>1477</v>
      </c>
      <c r="Y16" s="26">
        <f t="shared" si="8"/>
        <v>184.625</v>
      </c>
    </row>
    <row r="17" spans="1:25" ht="13.5">
      <c r="A17" s="19">
        <v>8</v>
      </c>
      <c r="B17" s="86" t="s">
        <v>51</v>
      </c>
      <c r="C17" s="54">
        <v>10</v>
      </c>
      <c r="D17" s="79">
        <v>188</v>
      </c>
      <c r="E17" s="71">
        <v>136</v>
      </c>
      <c r="F17" s="71">
        <v>160</v>
      </c>
      <c r="G17" s="71">
        <v>189</v>
      </c>
      <c r="H17" s="22"/>
      <c r="I17" s="22"/>
      <c r="J17" s="22"/>
      <c r="K17" s="22"/>
      <c r="L17" s="23">
        <f t="shared" si="6"/>
        <v>168.25</v>
      </c>
      <c r="M17" s="24">
        <f t="shared" si="3"/>
        <v>673</v>
      </c>
      <c r="N17" s="79">
        <v>163</v>
      </c>
      <c r="O17" s="71">
        <v>208</v>
      </c>
      <c r="P17" s="71">
        <v>207</v>
      </c>
      <c r="Q17" s="71">
        <v>207</v>
      </c>
      <c r="R17" s="22"/>
      <c r="S17" s="22"/>
      <c r="T17" s="22"/>
      <c r="U17" s="22"/>
      <c r="V17" s="23">
        <f t="shared" si="7"/>
        <v>196.25</v>
      </c>
      <c r="W17" s="24">
        <f t="shared" si="4"/>
        <v>785</v>
      </c>
      <c r="X17" s="25">
        <f t="shared" si="5"/>
        <v>1458</v>
      </c>
      <c r="Y17" s="26">
        <f t="shared" si="8"/>
        <v>182.25</v>
      </c>
    </row>
    <row r="18" spans="1:25" ht="13.5">
      <c r="A18" s="19">
        <v>9</v>
      </c>
      <c r="B18" s="82" t="s">
        <v>42</v>
      </c>
      <c r="C18" s="54">
        <v>8</v>
      </c>
      <c r="D18" s="79">
        <v>185</v>
      </c>
      <c r="E18" s="71">
        <v>162</v>
      </c>
      <c r="F18" s="71">
        <v>181</v>
      </c>
      <c r="G18" s="71">
        <v>168</v>
      </c>
      <c r="H18" s="22"/>
      <c r="I18" s="22"/>
      <c r="J18" s="22"/>
      <c r="K18" s="22"/>
      <c r="L18" s="23">
        <f t="shared" si="6"/>
        <v>174</v>
      </c>
      <c r="M18" s="24">
        <f t="shared" si="3"/>
        <v>696</v>
      </c>
      <c r="N18" s="79">
        <v>201</v>
      </c>
      <c r="O18" s="71">
        <v>215</v>
      </c>
      <c r="P18" s="71">
        <v>178</v>
      </c>
      <c r="Q18" s="71">
        <v>167</v>
      </c>
      <c r="R18" s="22"/>
      <c r="S18" s="22"/>
      <c r="T18" s="22"/>
      <c r="U18" s="22"/>
      <c r="V18" s="23">
        <f t="shared" si="7"/>
        <v>190.25</v>
      </c>
      <c r="W18" s="24">
        <f t="shared" si="4"/>
        <v>761</v>
      </c>
      <c r="X18" s="25">
        <f t="shared" si="5"/>
        <v>1457</v>
      </c>
      <c r="Y18" s="26">
        <f t="shared" si="8"/>
        <v>182.125</v>
      </c>
    </row>
    <row r="19" spans="1:25" ht="13.5">
      <c r="A19" s="19">
        <v>10</v>
      </c>
      <c r="B19" s="82" t="s">
        <v>44</v>
      </c>
      <c r="C19" s="54">
        <v>7</v>
      </c>
      <c r="D19" s="79">
        <v>142</v>
      </c>
      <c r="E19" s="71">
        <v>153</v>
      </c>
      <c r="F19" s="71">
        <v>166</v>
      </c>
      <c r="G19" s="71">
        <v>212</v>
      </c>
      <c r="H19" s="22"/>
      <c r="I19" s="22"/>
      <c r="J19" s="22"/>
      <c r="K19" s="22"/>
      <c r="L19" s="23">
        <f t="shared" si="6"/>
        <v>168.25</v>
      </c>
      <c r="M19" s="24">
        <f t="shared" si="3"/>
        <v>673</v>
      </c>
      <c r="N19" s="79">
        <v>171</v>
      </c>
      <c r="O19" s="71">
        <v>161</v>
      </c>
      <c r="P19" s="71">
        <v>202</v>
      </c>
      <c r="Q19" s="71">
        <v>238</v>
      </c>
      <c r="R19" s="22"/>
      <c r="S19" s="22"/>
      <c r="T19" s="22"/>
      <c r="U19" s="22"/>
      <c r="V19" s="23">
        <f t="shared" si="7"/>
        <v>193</v>
      </c>
      <c r="W19" s="24">
        <f t="shared" si="4"/>
        <v>772</v>
      </c>
      <c r="X19" s="25">
        <f t="shared" si="5"/>
        <v>1445</v>
      </c>
      <c r="Y19" s="26">
        <f t="shared" si="8"/>
        <v>180.625</v>
      </c>
    </row>
    <row r="20" spans="1:25" ht="13.5">
      <c r="A20" s="19">
        <v>11</v>
      </c>
      <c r="B20" s="82" t="s">
        <v>47</v>
      </c>
      <c r="C20" s="54">
        <v>6</v>
      </c>
      <c r="D20" s="79">
        <v>194</v>
      </c>
      <c r="E20" s="71">
        <v>174</v>
      </c>
      <c r="F20" s="71">
        <v>224</v>
      </c>
      <c r="G20" s="71">
        <v>160</v>
      </c>
      <c r="H20" s="22"/>
      <c r="I20" s="22"/>
      <c r="J20" s="22"/>
      <c r="K20" s="22"/>
      <c r="L20" s="23">
        <f t="shared" si="6"/>
        <v>188</v>
      </c>
      <c r="M20" s="24">
        <f t="shared" si="3"/>
        <v>752</v>
      </c>
      <c r="N20" s="79">
        <v>183</v>
      </c>
      <c r="O20" s="71">
        <v>187</v>
      </c>
      <c r="P20" s="71">
        <v>159</v>
      </c>
      <c r="Q20" s="71">
        <v>161</v>
      </c>
      <c r="R20" s="22"/>
      <c r="S20" s="22"/>
      <c r="T20" s="22"/>
      <c r="U20" s="22"/>
      <c r="V20" s="23">
        <f t="shared" si="7"/>
        <v>172.5</v>
      </c>
      <c r="W20" s="24">
        <f t="shared" si="4"/>
        <v>690</v>
      </c>
      <c r="X20" s="25">
        <f t="shared" si="5"/>
        <v>1442</v>
      </c>
      <c r="Y20" s="26">
        <f t="shared" si="8"/>
        <v>180.25</v>
      </c>
    </row>
    <row r="21" spans="1:25" ht="13.5">
      <c r="A21" s="19">
        <v>12</v>
      </c>
      <c r="B21" s="82" t="s">
        <v>46</v>
      </c>
      <c r="C21" s="54">
        <v>5</v>
      </c>
      <c r="D21" s="79">
        <v>186</v>
      </c>
      <c r="E21" s="71">
        <v>225</v>
      </c>
      <c r="F21" s="71">
        <v>145</v>
      </c>
      <c r="G21" s="71">
        <v>170</v>
      </c>
      <c r="H21" s="22"/>
      <c r="I21" s="22"/>
      <c r="J21" s="22"/>
      <c r="K21" s="22"/>
      <c r="L21" s="23">
        <f t="shared" si="6"/>
        <v>181.5</v>
      </c>
      <c r="M21" s="24">
        <f t="shared" si="3"/>
        <v>726</v>
      </c>
      <c r="N21" s="79">
        <v>156</v>
      </c>
      <c r="O21" s="71">
        <v>210</v>
      </c>
      <c r="P21" s="71">
        <v>176</v>
      </c>
      <c r="Q21" s="71">
        <v>164</v>
      </c>
      <c r="R21" s="22"/>
      <c r="S21" s="22"/>
      <c r="T21" s="22"/>
      <c r="U21" s="22"/>
      <c r="V21" s="23">
        <f t="shared" si="7"/>
        <v>176.5</v>
      </c>
      <c r="W21" s="24">
        <f t="shared" si="4"/>
        <v>706</v>
      </c>
      <c r="X21" s="25">
        <f t="shared" si="5"/>
        <v>1432</v>
      </c>
      <c r="Y21" s="26">
        <f t="shared" si="8"/>
        <v>179</v>
      </c>
    </row>
    <row r="22" spans="1:25" ht="13.5">
      <c r="A22" s="19">
        <v>13</v>
      </c>
      <c r="B22" s="82" t="s">
        <v>57</v>
      </c>
      <c r="C22" s="54">
        <v>4</v>
      </c>
      <c r="D22" s="79">
        <v>163</v>
      </c>
      <c r="E22" s="71">
        <v>212</v>
      </c>
      <c r="F22" s="71">
        <v>163</v>
      </c>
      <c r="G22" s="71">
        <v>173</v>
      </c>
      <c r="H22" s="22"/>
      <c r="I22" s="22"/>
      <c r="J22" s="22"/>
      <c r="K22" s="22"/>
      <c r="L22" s="23">
        <f t="shared" si="6"/>
        <v>177.75</v>
      </c>
      <c r="M22" s="24">
        <f t="shared" si="3"/>
        <v>711</v>
      </c>
      <c r="N22" s="79">
        <v>173</v>
      </c>
      <c r="O22" s="71">
        <v>194</v>
      </c>
      <c r="P22" s="71">
        <v>164</v>
      </c>
      <c r="Q22" s="71">
        <v>180</v>
      </c>
      <c r="R22" s="22"/>
      <c r="S22" s="22"/>
      <c r="T22" s="22"/>
      <c r="U22" s="22"/>
      <c r="V22" s="23">
        <f t="shared" si="7"/>
        <v>177.75</v>
      </c>
      <c r="W22" s="24">
        <f t="shared" si="4"/>
        <v>711</v>
      </c>
      <c r="X22" s="25">
        <f t="shared" si="5"/>
        <v>1422</v>
      </c>
      <c r="Y22" s="26">
        <f t="shared" si="8"/>
        <v>177.75</v>
      </c>
    </row>
    <row r="23" spans="1:25" ht="13.5">
      <c r="A23" s="19">
        <v>14</v>
      </c>
      <c r="B23" s="82" t="s">
        <v>43</v>
      </c>
      <c r="C23" s="54">
        <v>3</v>
      </c>
      <c r="D23" s="79">
        <v>169</v>
      </c>
      <c r="E23" s="71">
        <v>177</v>
      </c>
      <c r="F23" s="71">
        <v>190</v>
      </c>
      <c r="G23" s="71">
        <v>178</v>
      </c>
      <c r="H23" s="22"/>
      <c r="I23" s="22"/>
      <c r="J23" s="22"/>
      <c r="K23" s="22"/>
      <c r="L23" s="23">
        <f t="shared" si="6"/>
        <v>178.5</v>
      </c>
      <c r="M23" s="24">
        <f t="shared" si="3"/>
        <v>714</v>
      </c>
      <c r="N23" s="79">
        <v>163</v>
      </c>
      <c r="O23" s="71">
        <v>171</v>
      </c>
      <c r="P23" s="71">
        <v>159</v>
      </c>
      <c r="Q23" s="71">
        <v>188</v>
      </c>
      <c r="R23" s="22"/>
      <c r="S23" s="22"/>
      <c r="T23" s="22"/>
      <c r="U23" s="22"/>
      <c r="V23" s="23">
        <f t="shared" si="7"/>
        <v>170.25</v>
      </c>
      <c r="W23" s="24">
        <f t="shared" si="4"/>
        <v>681</v>
      </c>
      <c r="X23" s="25">
        <f t="shared" si="5"/>
        <v>1395</v>
      </c>
      <c r="Y23" s="26">
        <f t="shared" si="8"/>
        <v>174.375</v>
      </c>
    </row>
    <row r="24" spans="1:25" ht="13.5">
      <c r="A24" s="19">
        <v>15</v>
      </c>
      <c r="B24" s="82" t="s">
        <v>40</v>
      </c>
      <c r="C24" s="54">
        <v>2</v>
      </c>
      <c r="D24" s="79">
        <v>154</v>
      </c>
      <c r="E24" s="71">
        <v>150</v>
      </c>
      <c r="F24" s="71">
        <v>202</v>
      </c>
      <c r="G24" s="71">
        <v>144</v>
      </c>
      <c r="H24" s="22"/>
      <c r="I24" s="22"/>
      <c r="J24" s="22"/>
      <c r="K24" s="22"/>
      <c r="L24" s="23">
        <f t="shared" si="6"/>
        <v>162.5</v>
      </c>
      <c r="M24" s="24">
        <f t="shared" si="3"/>
        <v>650</v>
      </c>
      <c r="N24" s="79">
        <v>179</v>
      </c>
      <c r="O24" s="71">
        <v>160</v>
      </c>
      <c r="P24" s="71">
        <v>174</v>
      </c>
      <c r="Q24" s="71">
        <v>152</v>
      </c>
      <c r="R24" s="22"/>
      <c r="S24" s="22"/>
      <c r="T24" s="22"/>
      <c r="U24" s="22"/>
      <c r="V24" s="23">
        <f t="shared" si="7"/>
        <v>166.25</v>
      </c>
      <c r="W24" s="24">
        <f t="shared" si="4"/>
        <v>665</v>
      </c>
      <c r="X24" s="25">
        <f t="shared" si="5"/>
        <v>1315</v>
      </c>
      <c r="Y24" s="26">
        <f t="shared" si="8"/>
        <v>164.375</v>
      </c>
    </row>
    <row r="25" spans="1:25" ht="14.25" thickBot="1">
      <c r="A25" s="5">
        <v>16</v>
      </c>
      <c r="B25" s="88" t="s">
        <v>55</v>
      </c>
      <c r="C25" s="55">
        <v>1</v>
      </c>
      <c r="D25" s="93">
        <v>187</v>
      </c>
      <c r="E25" s="89">
        <v>138</v>
      </c>
      <c r="F25" s="89">
        <v>155</v>
      </c>
      <c r="G25" s="89">
        <v>181</v>
      </c>
      <c r="H25" s="45"/>
      <c r="I25" s="45"/>
      <c r="J25" s="45"/>
      <c r="K25" s="45"/>
      <c r="L25" s="46">
        <f t="shared" si="6"/>
        <v>165.25</v>
      </c>
      <c r="M25" s="47">
        <f t="shared" si="3"/>
        <v>661</v>
      </c>
      <c r="N25" s="93">
        <v>169</v>
      </c>
      <c r="O25" s="89">
        <v>178</v>
      </c>
      <c r="P25" s="89">
        <v>145</v>
      </c>
      <c r="Q25" s="89">
        <v>127</v>
      </c>
      <c r="R25" s="45"/>
      <c r="S25" s="45"/>
      <c r="T25" s="45"/>
      <c r="U25" s="45"/>
      <c r="V25" s="46">
        <f t="shared" si="7"/>
        <v>154.75</v>
      </c>
      <c r="W25" s="47">
        <f t="shared" si="4"/>
        <v>619</v>
      </c>
      <c r="X25" s="48">
        <f t="shared" si="5"/>
        <v>1280</v>
      </c>
      <c r="Y25" s="49">
        <f t="shared" si="8"/>
        <v>160</v>
      </c>
    </row>
    <row r="26" spans="4:12" ht="13.5">
      <c r="D26" s="65"/>
      <c r="F26" s="65"/>
      <c r="H26" s="65"/>
      <c r="L26" s="65"/>
    </row>
    <row r="27" spans="1:25" ht="13.5">
      <c r="A27" s="122" t="s">
        <v>69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4:12" ht="13.5">
      <c r="D28" s="65"/>
      <c r="E28" s="65"/>
      <c r="F28" s="65"/>
      <c r="G28" s="65"/>
      <c r="H28" s="65"/>
      <c r="L28" s="65"/>
    </row>
    <row r="29" spans="4:14" ht="13.5"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4:14" ht="13.5"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4:14" ht="13.5"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4:14" ht="13.5"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4:14" ht="13.5"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4:14" ht="13.5"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4:14" ht="13.5"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4:14" ht="13.5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</sheetData>
  <sheetProtection/>
  <mergeCells count="15">
    <mergeCell ref="D9:G9"/>
    <mergeCell ref="A1:A2"/>
    <mergeCell ref="B1:B2"/>
    <mergeCell ref="C1:C2"/>
    <mergeCell ref="D1:M1"/>
    <mergeCell ref="N1:W1"/>
    <mergeCell ref="X1:Y1"/>
    <mergeCell ref="N7:Q7"/>
    <mergeCell ref="N8:Q8"/>
    <mergeCell ref="N9:Q9"/>
    <mergeCell ref="A27:Y27"/>
    <mergeCell ref="T2:U2"/>
    <mergeCell ref="J2:K2"/>
    <mergeCell ref="D7:G7"/>
    <mergeCell ref="D8:G8"/>
  </mergeCells>
  <printOptions/>
  <pageMargins left="0.75" right="0.75" top="1" bottom="1" header="0.5" footer="0.5"/>
  <pageSetup horizontalDpi="600" verticalDpi="600" orientation="portrait" paperSize="9" r:id="rId1"/>
  <ignoredErrors>
    <ignoredError sqref="L3:M6 L10:M25" formulaRange="1"/>
    <ignoredError sqref="Y6 W11:Y13 V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5.421875" style="4" customWidth="1"/>
    <col min="2" max="2" width="25.00390625" style="18" customWidth="1"/>
    <col min="3" max="3" width="12.140625" style="18" customWidth="1"/>
    <col min="4" max="9" width="6.00390625" style="4" customWidth="1"/>
    <col min="10" max="11" width="7.421875" style="4" customWidth="1"/>
    <col min="12" max="16384" width="9.140625" style="18" customWidth="1"/>
  </cols>
  <sheetData>
    <row r="1" spans="1:11" s="4" customFormat="1" ht="18.75" customHeight="1">
      <c r="A1" s="107" t="s">
        <v>15</v>
      </c>
      <c r="B1" s="112" t="s">
        <v>1</v>
      </c>
      <c r="C1" s="114" t="s">
        <v>16</v>
      </c>
      <c r="D1" s="107" t="s">
        <v>52</v>
      </c>
      <c r="E1" s="108"/>
      <c r="F1" s="108"/>
      <c r="G1" s="108"/>
      <c r="H1" s="108"/>
      <c r="I1" s="108"/>
      <c r="J1" s="108"/>
      <c r="K1" s="109"/>
    </row>
    <row r="2" spans="1:11" s="4" customFormat="1" ht="28.5" customHeight="1" thickBot="1">
      <c r="A2" s="111"/>
      <c r="B2" s="113"/>
      <c r="C2" s="115"/>
      <c r="D2" s="5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 t="s">
        <v>18</v>
      </c>
      <c r="K2" s="7" t="s">
        <v>19</v>
      </c>
    </row>
    <row r="3" spans="1:11" ht="13.5">
      <c r="A3" s="35">
        <v>1</v>
      </c>
      <c r="B3" s="36" t="s">
        <v>82</v>
      </c>
      <c r="C3" s="53">
        <v>50</v>
      </c>
      <c r="D3" s="37">
        <v>214</v>
      </c>
      <c r="E3" s="38">
        <v>244</v>
      </c>
      <c r="F3" s="38">
        <v>289</v>
      </c>
      <c r="G3" s="38">
        <v>236</v>
      </c>
      <c r="H3" s="38">
        <v>170</v>
      </c>
      <c r="I3" s="38">
        <v>163</v>
      </c>
      <c r="J3" s="39">
        <f>SUM(D3:I3)/6</f>
        <v>219.33333333333334</v>
      </c>
      <c r="K3" s="40">
        <f aca="true" t="shared" si="0" ref="K3:K32">SUM(D3:I3)</f>
        <v>1316</v>
      </c>
    </row>
    <row r="4" spans="1:11" ht="13.5">
      <c r="A4" s="19">
        <v>2</v>
      </c>
      <c r="B4" s="20" t="s">
        <v>23</v>
      </c>
      <c r="C4" s="54">
        <v>44</v>
      </c>
      <c r="D4" s="21">
        <v>195</v>
      </c>
      <c r="E4" s="22">
        <v>202</v>
      </c>
      <c r="F4" s="22">
        <v>218</v>
      </c>
      <c r="G4" s="22">
        <v>203</v>
      </c>
      <c r="H4" s="22">
        <v>187</v>
      </c>
      <c r="I4" s="22">
        <v>198</v>
      </c>
      <c r="J4" s="23">
        <f aca="true" t="shared" si="1" ref="J4:J32">SUM(D4:I4)/6</f>
        <v>200.5</v>
      </c>
      <c r="K4" s="24">
        <f t="shared" si="0"/>
        <v>1203</v>
      </c>
    </row>
    <row r="5" spans="1:11" ht="13.5">
      <c r="A5" s="19">
        <v>3</v>
      </c>
      <c r="B5" s="20" t="s">
        <v>26</v>
      </c>
      <c r="C5" s="54">
        <v>40</v>
      </c>
      <c r="D5" s="21">
        <v>227</v>
      </c>
      <c r="E5" s="22">
        <v>201</v>
      </c>
      <c r="F5" s="22">
        <v>214</v>
      </c>
      <c r="G5" s="22">
        <v>176</v>
      </c>
      <c r="H5" s="22">
        <v>190</v>
      </c>
      <c r="I5" s="22">
        <v>170</v>
      </c>
      <c r="J5" s="23">
        <f t="shared" si="1"/>
        <v>196.33333333333334</v>
      </c>
      <c r="K5" s="24">
        <f t="shared" si="0"/>
        <v>1178</v>
      </c>
    </row>
    <row r="6" spans="1:11" ht="13.5">
      <c r="A6" s="19">
        <v>4</v>
      </c>
      <c r="B6" s="20" t="s">
        <v>29</v>
      </c>
      <c r="C6" s="54">
        <v>36</v>
      </c>
      <c r="D6" s="21">
        <v>160</v>
      </c>
      <c r="E6" s="22">
        <v>177</v>
      </c>
      <c r="F6" s="22">
        <v>181</v>
      </c>
      <c r="G6" s="22">
        <v>215</v>
      </c>
      <c r="H6" s="22">
        <v>189</v>
      </c>
      <c r="I6" s="22">
        <v>170</v>
      </c>
      <c r="J6" s="23">
        <f t="shared" si="1"/>
        <v>182</v>
      </c>
      <c r="K6" s="24">
        <f t="shared" si="0"/>
        <v>1092</v>
      </c>
    </row>
    <row r="7" spans="1:11" ht="13.5">
      <c r="A7" s="19">
        <v>5</v>
      </c>
      <c r="B7" s="20" t="s">
        <v>33</v>
      </c>
      <c r="C7" s="54">
        <v>32</v>
      </c>
      <c r="D7" s="21">
        <v>169</v>
      </c>
      <c r="E7" s="22">
        <v>200</v>
      </c>
      <c r="F7" s="22">
        <v>144</v>
      </c>
      <c r="G7" s="22">
        <v>123</v>
      </c>
      <c r="H7" s="22">
        <v>214</v>
      </c>
      <c r="I7" s="22">
        <v>201</v>
      </c>
      <c r="J7" s="23">
        <f t="shared" si="1"/>
        <v>175.16666666666666</v>
      </c>
      <c r="K7" s="24">
        <f t="shared" si="0"/>
        <v>1051</v>
      </c>
    </row>
    <row r="8" spans="1:11" ht="13.5">
      <c r="A8" s="19">
        <v>6</v>
      </c>
      <c r="B8" s="20" t="s">
        <v>25</v>
      </c>
      <c r="C8" s="54">
        <v>28</v>
      </c>
      <c r="D8" s="21">
        <v>146</v>
      </c>
      <c r="E8" s="22">
        <v>154</v>
      </c>
      <c r="F8" s="22">
        <v>158</v>
      </c>
      <c r="G8" s="22">
        <v>163</v>
      </c>
      <c r="H8" s="22">
        <v>220</v>
      </c>
      <c r="I8" s="22">
        <v>203</v>
      </c>
      <c r="J8" s="23">
        <f t="shared" si="1"/>
        <v>174</v>
      </c>
      <c r="K8" s="24">
        <f t="shared" si="0"/>
        <v>1044</v>
      </c>
    </row>
    <row r="9" spans="1:11" ht="13.5">
      <c r="A9" s="19">
        <v>7</v>
      </c>
      <c r="B9" s="20" t="s">
        <v>24</v>
      </c>
      <c r="C9" s="54">
        <v>24</v>
      </c>
      <c r="D9" s="21">
        <v>159</v>
      </c>
      <c r="E9" s="22">
        <v>181</v>
      </c>
      <c r="F9" s="22">
        <v>159</v>
      </c>
      <c r="G9" s="22">
        <v>197</v>
      </c>
      <c r="H9" s="22">
        <v>173</v>
      </c>
      <c r="I9" s="22">
        <v>141</v>
      </c>
      <c r="J9" s="23">
        <f t="shared" si="1"/>
        <v>168.33333333333334</v>
      </c>
      <c r="K9" s="24">
        <f t="shared" si="0"/>
        <v>1010</v>
      </c>
    </row>
    <row r="10" spans="1:11" ht="13.5">
      <c r="A10" s="19">
        <v>8</v>
      </c>
      <c r="B10" s="20" t="s">
        <v>31</v>
      </c>
      <c r="C10" s="54">
        <v>20</v>
      </c>
      <c r="D10" s="21">
        <v>152</v>
      </c>
      <c r="E10" s="22">
        <v>150</v>
      </c>
      <c r="F10" s="22">
        <v>180</v>
      </c>
      <c r="G10" s="22">
        <v>156</v>
      </c>
      <c r="H10" s="22">
        <v>208</v>
      </c>
      <c r="I10" s="22">
        <v>161</v>
      </c>
      <c r="J10" s="23">
        <f t="shared" si="1"/>
        <v>167.83333333333334</v>
      </c>
      <c r="K10" s="24">
        <f t="shared" si="0"/>
        <v>1007</v>
      </c>
    </row>
    <row r="11" spans="1:11" ht="13.5">
      <c r="A11" s="19">
        <v>9</v>
      </c>
      <c r="B11" s="20" t="s">
        <v>30</v>
      </c>
      <c r="C11" s="54">
        <v>16</v>
      </c>
      <c r="D11" s="21">
        <v>158</v>
      </c>
      <c r="E11" s="22">
        <v>182</v>
      </c>
      <c r="F11" s="22">
        <v>189</v>
      </c>
      <c r="G11" s="22">
        <v>149</v>
      </c>
      <c r="H11" s="22">
        <v>174</v>
      </c>
      <c r="I11" s="22">
        <v>154</v>
      </c>
      <c r="J11" s="23">
        <f t="shared" si="1"/>
        <v>167.66666666666666</v>
      </c>
      <c r="K11" s="24">
        <f t="shared" si="0"/>
        <v>1006</v>
      </c>
    </row>
    <row r="12" spans="1:11" ht="13.5">
      <c r="A12" s="19">
        <v>10</v>
      </c>
      <c r="B12" s="20" t="s">
        <v>35</v>
      </c>
      <c r="C12" s="54">
        <v>14</v>
      </c>
      <c r="D12" s="21">
        <v>153</v>
      </c>
      <c r="E12" s="22">
        <v>169</v>
      </c>
      <c r="F12" s="22">
        <v>176</v>
      </c>
      <c r="G12" s="22">
        <v>159</v>
      </c>
      <c r="H12" s="22">
        <v>154</v>
      </c>
      <c r="I12" s="22">
        <v>146</v>
      </c>
      <c r="J12" s="23">
        <f t="shared" si="1"/>
        <v>159.5</v>
      </c>
      <c r="K12" s="24">
        <f t="shared" si="0"/>
        <v>957</v>
      </c>
    </row>
    <row r="13" spans="1:11" ht="13.5">
      <c r="A13" s="19">
        <v>11</v>
      </c>
      <c r="B13" s="20" t="s">
        <v>27</v>
      </c>
      <c r="C13" s="54">
        <v>12</v>
      </c>
      <c r="D13" s="21">
        <v>169</v>
      </c>
      <c r="E13" s="22">
        <v>148</v>
      </c>
      <c r="F13" s="22">
        <v>156</v>
      </c>
      <c r="G13" s="22">
        <v>156</v>
      </c>
      <c r="H13" s="22">
        <v>147</v>
      </c>
      <c r="I13" s="22">
        <v>158</v>
      </c>
      <c r="J13" s="23">
        <f t="shared" si="1"/>
        <v>155.66666666666666</v>
      </c>
      <c r="K13" s="24">
        <f t="shared" si="0"/>
        <v>934</v>
      </c>
    </row>
    <row r="14" spans="1:11" ht="13.5">
      <c r="A14" s="19">
        <v>12</v>
      </c>
      <c r="B14" s="20" t="s">
        <v>28</v>
      </c>
      <c r="C14" s="54">
        <v>10</v>
      </c>
      <c r="D14" s="21">
        <v>153</v>
      </c>
      <c r="E14" s="22">
        <v>172</v>
      </c>
      <c r="F14" s="22">
        <v>146</v>
      </c>
      <c r="G14" s="22">
        <v>142</v>
      </c>
      <c r="H14" s="22">
        <v>172</v>
      </c>
      <c r="I14" s="22">
        <v>145</v>
      </c>
      <c r="J14" s="23">
        <f t="shared" si="1"/>
        <v>155</v>
      </c>
      <c r="K14" s="24">
        <f t="shared" si="0"/>
        <v>930</v>
      </c>
    </row>
    <row r="15" spans="1:11" ht="13.5">
      <c r="A15" s="19">
        <v>13</v>
      </c>
      <c r="B15" s="20" t="s">
        <v>83</v>
      </c>
      <c r="C15" s="54">
        <v>8</v>
      </c>
      <c r="D15" s="21">
        <v>179</v>
      </c>
      <c r="E15" s="22">
        <v>158</v>
      </c>
      <c r="F15" s="22">
        <v>158</v>
      </c>
      <c r="G15" s="22">
        <v>130</v>
      </c>
      <c r="H15" s="22">
        <v>138</v>
      </c>
      <c r="I15" s="22">
        <v>125</v>
      </c>
      <c r="J15" s="23">
        <f t="shared" si="1"/>
        <v>148</v>
      </c>
      <c r="K15" s="24">
        <f t="shared" si="0"/>
        <v>888</v>
      </c>
    </row>
    <row r="16" spans="1:11" ht="14.25" thickBot="1">
      <c r="A16" s="19">
        <v>14</v>
      </c>
      <c r="B16" s="95" t="s">
        <v>34</v>
      </c>
      <c r="C16" s="96">
        <v>6</v>
      </c>
      <c r="D16" s="97">
        <v>122</v>
      </c>
      <c r="E16" s="98">
        <v>150</v>
      </c>
      <c r="F16" s="98">
        <v>138</v>
      </c>
      <c r="G16" s="98">
        <v>159</v>
      </c>
      <c r="H16" s="98">
        <v>119</v>
      </c>
      <c r="I16" s="98">
        <v>147</v>
      </c>
      <c r="J16" s="23">
        <f>SUM(D16:I16)/6</f>
        <v>139.16666666666666</v>
      </c>
      <c r="K16" s="24">
        <f>SUM(D16:I16)</f>
        <v>835</v>
      </c>
    </row>
    <row r="17" spans="1:11" ht="13.5">
      <c r="A17" s="35">
        <v>1</v>
      </c>
      <c r="B17" s="36" t="s">
        <v>37</v>
      </c>
      <c r="C17" s="53">
        <v>50</v>
      </c>
      <c r="D17" s="37">
        <v>229</v>
      </c>
      <c r="E17" s="38">
        <v>268</v>
      </c>
      <c r="F17" s="38">
        <v>216</v>
      </c>
      <c r="G17" s="38">
        <v>211</v>
      </c>
      <c r="H17" s="38">
        <v>208</v>
      </c>
      <c r="I17" s="38">
        <v>228</v>
      </c>
      <c r="J17" s="39">
        <f t="shared" si="1"/>
        <v>226.66666666666666</v>
      </c>
      <c r="K17" s="40">
        <f t="shared" si="0"/>
        <v>1360</v>
      </c>
    </row>
    <row r="18" spans="1:11" ht="13.5">
      <c r="A18" s="19">
        <v>2</v>
      </c>
      <c r="B18" s="20" t="s">
        <v>45</v>
      </c>
      <c r="C18" s="54">
        <v>44</v>
      </c>
      <c r="D18" s="21">
        <v>190</v>
      </c>
      <c r="E18" s="22">
        <v>243</v>
      </c>
      <c r="F18" s="22">
        <v>204</v>
      </c>
      <c r="G18" s="22">
        <v>256</v>
      </c>
      <c r="H18" s="22">
        <v>206</v>
      </c>
      <c r="I18" s="22">
        <v>233</v>
      </c>
      <c r="J18" s="23">
        <f t="shared" si="1"/>
        <v>222</v>
      </c>
      <c r="K18" s="24">
        <f t="shared" si="0"/>
        <v>1332</v>
      </c>
    </row>
    <row r="19" spans="1:11" ht="13.5">
      <c r="A19" s="19">
        <v>3</v>
      </c>
      <c r="B19" s="20" t="s">
        <v>38</v>
      </c>
      <c r="C19" s="54">
        <v>40</v>
      </c>
      <c r="D19" s="21">
        <v>202</v>
      </c>
      <c r="E19" s="22">
        <v>216</v>
      </c>
      <c r="F19" s="22">
        <v>238</v>
      </c>
      <c r="G19" s="22">
        <v>247</v>
      </c>
      <c r="H19" s="22">
        <v>201</v>
      </c>
      <c r="I19" s="22">
        <v>209</v>
      </c>
      <c r="J19" s="23">
        <f t="shared" si="1"/>
        <v>218.83333333333334</v>
      </c>
      <c r="K19" s="24">
        <f t="shared" si="0"/>
        <v>1313</v>
      </c>
    </row>
    <row r="20" spans="1:11" ht="13.5">
      <c r="A20" s="19">
        <v>4</v>
      </c>
      <c r="B20" s="20" t="s">
        <v>58</v>
      </c>
      <c r="C20" s="54">
        <v>36</v>
      </c>
      <c r="D20" s="21">
        <v>223</v>
      </c>
      <c r="E20" s="22">
        <v>210</v>
      </c>
      <c r="F20" s="22">
        <v>189</v>
      </c>
      <c r="G20" s="22">
        <v>202</v>
      </c>
      <c r="H20" s="22">
        <v>238</v>
      </c>
      <c r="I20" s="22">
        <v>243</v>
      </c>
      <c r="J20" s="23">
        <f t="shared" si="1"/>
        <v>217.5</v>
      </c>
      <c r="K20" s="24">
        <f t="shared" si="0"/>
        <v>1305</v>
      </c>
    </row>
    <row r="21" spans="1:11" ht="13.5">
      <c r="A21" s="19">
        <v>5</v>
      </c>
      <c r="B21" s="20" t="s">
        <v>40</v>
      </c>
      <c r="C21" s="54">
        <v>32</v>
      </c>
      <c r="D21" s="21">
        <v>184</v>
      </c>
      <c r="E21" s="22">
        <v>231</v>
      </c>
      <c r="F21" s="22">
        <v>231</v>
      </c>
      <c r="G21" s="22">
        <v>222</v>
      </c>
      <c r="H21" s="22">
        <v>212</v>
      </c>
      <c r="I21" s="22">
        <v>222</v>
      </c>
      <c r="J21" s="23">
        <f t="shared" si="1"/>
        <v>217</v>
      </c>
      <c r="K21" s="24">
        <f t="shared" si="0"/>
        <v>1302</v>
      </c>
    </row>
    <row r="22" spans="1:11" ht="13.5">
      <c r="A22" s="19">
        <v>6</v>
      </c>
      <c r="B22" s="20" t="s">
        <v>46</v>
      </c>
      <c r="C22" s="54">
        <v>28</v>
      </c>
      <c r="D22" s="21">
        <v>234</v>
      </c>
      <c r="E22" s="22">
        <v>246</v>
      </c>
      <c r="F22" s="22">
        <v>215</v>
      </c>
      <c r="G22" s="22">
        <v>176</v>
      </c>
      <c r="H22" s="22">
        <v>215</v>
      </c>
      <c r="I22" s="22">
        <v>195</v>
      </c>
      <c r="J22" s="23">
        <f t="shared" si="1"/>
        <v>213.5</v>
      </c>
      <c r="K22" s="24">
        <f t="shared" si="0"/>
        <v>1281</v>
      </c>
    </row>
    <row r="23" spans="1:11" ht="13.5">
      <c r="A23" s="19">
        <v>7</v>
      </c>
      <c r="B23" s="20" t="s">
        <v>42</v>
      </c>
      <c r="C23" s="54">
        <v>24</v>
      </c>
      <c r="D23" s="21">
        <v>192</v>
      </c>
      <c r="E23" s="22">
        <v>267</v>
      </c>
      <c r="F23" s="22">
        <v>199</v>
      </c>
      <c r="G23" s="22">
        <v>192</v>
      </c>
      <c r="H23" s="22">
        <v>232</v>
      </c>
      <c r="I23" s="22">
        <v>182</v>
      </c>
      <c r="J23" s="23">
        <f t="shared" si="1"/>
        <v>210.66666666666666</v>
      </c>
      <c r="K23" s="24">
        <f t="shared" si="0"/>
        <v>1264</v>
      </c>
    </row>
    <row r="24" spans="1:11" ht="13.5">
      <c r="A24" s="19">
        <v>8</v>
      </c>
      <c r="B24" s="20" t="s">
        <v>72</v>
      </c>
      <c r="C24" s="54">
        <v>20</v>
      </c>
      <c r="D24" s="21">
        <v>214</v>
      </c>
      <c r="E24" s="22">
        <v>154</v>
      </c>
      <c r="F24" s="22">
        <v>244</v>
      </c>
      <c r="G24" s="22">
        <v>243</v>
      </c>
      <c r="H24" s="22">
        <v>202</v>
      </c>
      <c r="I24" s="22">
        <v>196</v>
      </c>
      <c r="J24" s="23">
        <f t="shared" si="1"/>
        <v>208.83333333333334</v>
      </c>
      <c r="K24" s="24">
        <f t="shared" si="0"/>
        <v>1253</v>
      </c>
    </row>
    <row r="25" spans="1:11" ht="13.5">
      <c r="A25" s="19">
        <v>9</v>
      </c>
      <c r="B25" s="20" t="s">
        <v>39</v>
      </c>
      <c r="C25" s="54">
        <v>16</v>
      </c>
      <c r="D25" s="21">
        <v>156</v>
      </c>
      <c r="E25" s="22">
        <v>242</v>
      </c>
      <c r="F25" s="22">
        <v>193</v>
      </c>
      <c r="G25" s="22">
        <v>200</v>
      </c>
      <c r="H25" s="22">
        <v>237</v>
      </c>
      <c r="I25" s="22">
        <v>186</v>
      </c>
      <c r="J25" s="23">
        <f t="shared" si="1"/>
        <v>202.33333333333334</v>
      </c>
      <c r="K25" s="24">
        <f t="shared" si="0"/>
        <v>1214</v>
      </c>
    </row>
    <row r="26" spans="1:11" ht="13.5">
      <c r="A26" s="19">
        <v>10</v>
      </c>
      <c r="B26" s="20" t="s">
        <v>73</v>
      </c>
      <c r="C26" s="54">
        <v>14</v>
      </c>
      <c r="D26" s="21">
        <v>170</v>
      </c>
      <c r="E26" s="22">
        <v>192</v>
      </c>
      <c r="F26" s="22">
        <v>185</v>
      </c>
      <c r="G26" s="22">
        <v>215</v>
      </c>
      <c r="H26" s="22">
        <v>213</v>
      </c>
      <c r="I26" s="22">
        <v>235</v>
      </c>
      <c r="J26" s="23">
        <f t="shared" si="1"/>
        <v>201.66666666666666</v>
      </c>
      <c r="K26" s="24">
        <f t="shared" si="0"/>
        <v>1210</v>
      </c>
    </row>
    <row r="27" spans="1:11" ht="13.5">
      <c r="A27" s="19">
        <v>11</v>
      </c>
      <c r="B27" s="20" t="s">
        <v>48</v>
      </c>
      <c r="C27" s="54">
        <v>12</v>
      </c>
      <c r="D27" s="21">
        <v>193</v>
      </c>
      <c r="E27" s="22">
        <v>255</v>
      </c>
      <c r="F27" s="22">
        <v>144</v>
      </c>
      <c r="G27" s="22">
        <v>203</v>
      </c>
      <c r="H27" s="22">
        <v>203</v>
      </c>
      <c r="I27" s="22">
        <v>211</v>
      </c>
      <c r="J27" s="23">
        <f t="shared" si="1"/>
        <v>201.5</v>
      </c>
      <c r="K27" s="24">
        <f t="shared" si="0"/>
        <v>1209</v>
      </c>
    </row>
    <row r="28" spans="1:11" ht="13.5">
      <c r="A28" s="19">
        <v>12</v>
      </c>
      <c r="B28" s="20" t="s">
        <v>81</v>
      </c>
      <c r="C28" s="54">
        <v>10</v>
      </c>
      <c r="D28" s="21">
        <v>203</v>
      </c>
      <c r="E28" s="22">
        <v>226</v>
      </c>
      <c r="F28" s="22">
        <v>178</v>
      </c>
      <c r="G28" s="22">
        <v>192</v>
      </c>
      <c r="H28" s="22">
        <v>197</v>
      </c>
      <c r="I28" s="22">
        <v>202</v>
      </c>
      <c r="J28" s="23">
        <f t="shared" si="1"/>
        <v>199.66666666666666</v>
      </c>
      <c r="K28" s="24">
        <f t="shared" si="0"/>
        <v>1198</v>
      </c>
    </row>
    <row r="29" spans="1:11" ht="13.5">
      <c r="A29" s="19">
        <v>13</v>
      </c>
      <c r="B29" s="20" t="s">
        <v>74</v>
      </c>
      <c r="C29" s="54">
        <v>8</v>
      </c>
      <c r="D29" s="21">
        <v>183</v>
      </c>
      <c r="E29" s="22">
        <v>184</v>
      </c>
      <c r="F29" s="22">
        <v>239</v>
      </c>
      <c r="G29" s="22">
        <v>214</v>
      </c>
      <c r="H29" s="22">
        <v>199</v>
      </c>
      <c r="I29" s="22">
        <v>179</v>
      </c>
      <c r="J29" s="23">
        <f t="shared" si="1"/>
        <v>199.66666666666666</v>
      </c>
      <c r="K29" s="24">
        <f t="shared" si="0"/>
        <v>1198</v>
      </c>
    </row>
    <row r="30" spans="1:11" ht="13.5">
      <c r="A30" s="19">
        <v>14</v>
      </c>
      <c r="B30" s="20" t="s">
        <v>75</v>
      </c>
      <c r="C30" s="54">
        <v>6</v>
      </c>
      <c r="D30" s="21">
        <v>212</v>
      </c>
      <c r="E30" s="22">
        <v>186</v>
      </c>
      <c r="F30" s="22">
        <v>201</v>
      </c>
      <c r="G30" s="22">
        <v>202</v>
      </c>
      <c r="H30" s="22">
        <v>213</v>
      </c>
      <c r="I30" s="22">
        <v>176</v>
      </c>
      <c r="J30" s="23">
        <f t="shared" si="1"/>
        <v>198.33333333333334</v>
      </c>
      <c r="K30" s="24">
        <f t="shared" si="0"/>
        <v>1190</v>
      </c>
    </row>
    <row r="31" spans="1:11" ht="13.5">
      <c r="A31" s="19">
        <v>15</v>
      </c>
      <c r="B31" s="20" t="s">
        <v>76</v>
      </c>
      <c r="C31" s="54">
        <v>4</v>
      </c>
      <c r="D31" s="21">
        <v>165</v>
      </c>
      <c r="E31" s="22">
        <v>206</v>
      </c>
      <c r="F31" s="22">
        <v>146</v>
      </c>
      <c r="G31" s="22">
        <v>231</v>
      </c>
      <c r="H31" s="22">
        <v>268</v>
      </c>
      <c r="I31" s="22">
        <v>174</v>
      </c>
      <c r="J31" s="23">
        <f t="shared" si="1"/>
        <v>198.33333333333334</v>
      </c>
      <c r="K31" s="24">
        <f t="shared" si="0"/>
        <v>1190</v>
      </c>
    </row>
    <row r="32" spans="1:11" ht="14.25" thickBot="1">
      <c r="A32" s="5">
        <v>16</v>
      </c>
      <c r="B32" s="43" t="s">
        <v>77</v>
      </c>
      <c r="C32" s="55">
        <v>2</v>
      </c>
      <c r="D32" s="44">
        <v>184</v>
      </c>
      <c r="E32" s="45">
        <v>193</v>
      </c>
      <c r="F32" s="45">
        <v>214</v>
      </c>
      <c r="G32" s="45">
        <v>214</v>
      </c>
      <c r="H32" s="45">
        <v>232</v>
      </c>
      <c r="I32" s="45">
        <v>146</v>
      </c>
      <c r="J32" s="46">
        <f t="shared" si="1"/>
        <v>197.16666666666666</v>
      </c>
      <c r="K32" s="47">
        <f t="shared" si="0"/>
        <v>1183</v>
      </c>
    </row>
    <row r="34" spans="1:11" ht="13.5">
      <c r="A34" s="122" t="s">
        <v>84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</sheetData>
  <sheetProtection/>
  <mergeCells count="5">
    <mergeCell ref="A1:A2"/>
    <mergeCell ref="B1:B2"/>
    <mergeCell ref="C1:C2"/>
    <mergeCell ref="D1:K1"/>
    <mergeCell ref="A34:K34"/>
  </mergeCells>
  <printOptions/>
  <pageMargins left="0.7" right="0.7" top="0.75" bottom="0.75" header="0.3" footer="0.3"/>
  <pageSetup horizontalDpi="600" verticalDpi="600" orientation="portrait" paperSize="9" r:id="rId1"/>
  <ignoredErrors>
    <ignoredError sqref="J3:K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421875" style="0" customWidth="1"/>
    <col min="2" max="4" width="18.140625" style="0" customWidth="1"/>
  </cols>
  <sheetData>
    <row r="1" spans="1:4" s="3" customFormat="1" ht="35.25" customHeight="1">
      <c r="A1" s="61" t="s">
        <v>12</v>
      </c>
      <c r="B1" s="61" t="s">
        <v>2</v>
      </c>
      <c r="C1" s="61" t="s">
        <v>11</v>
      </c>
      <c r="D1" s="61" t="s">
        <v>10</v>
      </c>
    </row>
    <row r="2" spans="1:4" ht="13.5">
      <c r="A2" s="62">
        <v>1</v>
      </c>
      <c r="B2" s="63">
        <v>75</v>
      </c>
      <c r="C2" s="63">
        <v>50</v>
      </c>
      <c r="D2" s="63">
        <v>25</v>
      </c>
    </row>
    <row r="3" spans="1:4" ht="13.5">
      <c r="A3" s="62">
        <v>2</v>
      </c>
      <c r="B3" s="63">
        <v>66</v>
      </c>
      <c r="C3" s="63">
        <v>44</v>
      </c>
      <c r="D3" s="63">
        <v>22</v>
      </c>
    </row>
    <row r="4" spans="1:4" ht="13.5">
      <c r="A4" s="62">
        <v>3</v>
      </c>
      <c r="B4" s="63">
        <v>60</v>
      </c>
      <c r="C4" s="63">
        <v>40</v>
      </c>
      <c r="D4" s="63">
        <v>20</v>
      </c>
    </row>
    <row r="5" spans="1:4" ht="13.5">
      <c r="A5" s="62">
        <v>4</v>
      </c>
      <c r="B5" s="63">
        <v>54</v>
      </c>
      <c r="C5" s="63">
        <v>36</v>
      </c>
      <c r="D5" s="63">
        <v>18</v>
      </c>
    </row>
    <row r="6" spans="1:4" ht="13.5">
      <c r="A6" s="62">
        <v>5</v>
      </c>
      <c r="B6" s="63">
        <v>48</v>
      </c>
      <c r="C6" s="63">
        <v>32</v>
      </c>
      <c r="D6" s="63">
        <v>16</v>
      </c>
    </row>
    <row r="7" spans="1:4" ht="13.5">
      <c r="A7" s="62">
        <v>6</v>
      </c>
      <c r="B7" s="63">
        <v>42</v>
      </c>
      <c r="C7" s="63">
        <v>28</v>
      </c>
      <c r="D7" s="63">
        <v>14</v>
      </c>
    </row>
    <row r="8" spans="1:4" ht="13.5">
      <c r="A8" s="62">
        <v>7</v>
      </c>
      <c r="B8" s="63">
        <v>36</v>
      </c>
      <c r="C8" s="63">
        <v>24</v>
      </c>
      <c r="D8" s="63">
        <v>12</v>
      </c>
    </row>
    <row r="9" spans="1:4" ht="13.5">
      <c r="A9" s="62">
        <v>8</v>
      </c>
      <c r="B9" s="63">
        <v>30</v>
      </c>
      <c r="C9" s="63">
        <v>20</v>
      </c>
      <c r="D9" s="63">
        <v>10</v>
      </c>
    </row>
    <row r="10" spans="1:4" ht="13.5">
      <c r="A10" s="62">
        <v>9</v>
      </c>
      <c r="B10" s="63">
        <v>24</v>
      </c>
      <c r="C10" s="63">
        <v>16</v>
      </c>
      <c r="D10" s="63">
        <v>8</v>
      </c>
    </row>
    <row r="11" spans="1:4" ht="13.5">
      <c r="A11" s="62">
        <v>10</v>
      </c>
      <c r="B11" s="63">
        <v>21</v>
      </c>
      <c r="C11" s="63">
        <v>14</v>
      </c>
      <c r="D11" s="63">
        <v>7</v>
      </c>
    </row>
    <row r="12" spans="1:4" ht="13.5">
      <c r="A12" s="62">
        <v>11</v>
      </c>
      <c r="B12" s="63">
        <v>18</v>
      </c>
      <c r="C12" s="63">
        <v>12</v>
      </c>
      <c r="D12" s="63">
        <v>6</v>
      </c>
    </row>
    <row r="13" spans="1:4" ht="13.5">
      <c r="A13" s="62">
        <v>12</v>
      </c>
      <c r="B13" s="63">
        <v>15</v>
      </c>
      <c r="C13" s="63">
        <v>10</v>
      </c>
      <c r="D13" s="63">
        <v>5</v>
      </c>
    </row>
    <row r="14" spans="1:4" ht="13.5">
      <c r="A14" s="62">
        <v>13</v>
      </c>
      <c r="B14" s="63">
        <v>12</v>
      </c>
      <c r="C14" s="63">
        <v>8</v>
      </c>
      <c r="D14" s="63">
        <v>4</v>
      </c>
    </row>
    <row r="15" spans="1:4" ht="13.5">
      <c r="A15" s="62">
        <v>14</v>
      </c>
      <c r="B15" s="63">
        <v>9</v>
      </c>
      <c r="C15" s="63">
        <v>6</v>
      </c>
      <c r="D15" s="63">
        <v>3</v>
      </c>
    </row>
    <row r="16" spans="1:4" ht="13.5">
      <c r="A16" s="62">
        <v>15</v>
      </c>
      <c r="B16" s="63">
        <v>6</v>
      </c>
      <c r="C16" s="63">
        <v>4</v>
      </c>
      <c r="D16" s="63">
        <v>2</v>
      </c>
    </row>
    <row r="17" spans="1:4" ht="13.5">
      <c r="A17" s="62">
        <v>16</v>
      </c>
      <c r="B17" s="63">
        <v>3</v>
      </c>
      <c r="C17" s="63">
        <v>2</v>
      </c>
      <c r="D17" s="63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Mariusz Musialik</cp:lastModifiedBy>
  <cp:lastPrinted>2012-05-28T10:24:48Z</cp:lastPrinted>
  <dcterms:created xsi:type="dcterms:W3CDTF">2011-06-22T11:21:30Z</dcterms:created>
  <dcterms:modified xsi:type="dcterms:W3CDTF">2013-04-14T21:48:18Z</dcterms:modified>
  <cp:category/>
  <cp:version/>
  <cp:contentType/>
  <cp:contentStatus/>
</cp:coreProperties>
</file>